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7365" firstSheet="3" activeTab="3"/>
  </bookViews>
  <sheets>
    <sheet name="Приложение 1н" sheetId="28" state="hidden" r:id="rId1"/>
    <sheet name="Приложение 3н" sheetId="22" state="hidden" r:id="rId2"/>
    <sheet name="Приложение 4н" sheetId="21" state="hidden" r:id="rId3"/>
    <sheet name="прил1" sheetId="31" r:id="rId4"/>
    <sheet name="прил2" sheetId="36" r:id="rId5"/>
  </sheets>
  <externalReferences>
    <externalReference r:id="rId6"/>
  </externalReferences>
  <definedNames>
    <definedName name="_xlnm.Print_Area" localSheetId="4">прил2!$A$1:$I$44</definedName>
    <definedName name="_xlnm.Print_Area" localSheetId="0">'Приложение 1н'!$A$1:$R$26</definedName>
    <definedName name="_xlnm.Print_Area" localSheetId="1">'Приложение 3н'!$A$1:$J$19</definedName>
    <definedName name="_xlnm.Print_Area" localSheetId="2">'Приложение 4н'!$A$1:$D$17</definedName>
  </definedNames>
  <calcPr calcId="152511"/>
</workbook>
</file>

<file path=xl/calcChain.xml><?xml version="1.0" encoding="utf-8"?>
<calcChain xmlns="http://schemas.openxmlformats.org/spreadsheetml/2006/main">
  <c r="K98" i="31" l="1"/>
  <c r="K95" i="31" s="1"/>
  <c r="K102" i="31"/>
  <c r="K74" i="31"/>
  <c r="K69" i="31"/>
  <c r="K68" i="31" s="1"/>
  <c r="K67" i="31" s="1"/>
  <c r="K60" i="31"/>
  <c r="K53" i="31"/>
  <c r="K47" i="31"/>
  <c r="K46" i="31" s="1"/>
  <c r="K39" i="31"/>
  <c r="K35" i="31"/>
  <c r="K34" i="31"/>
  <c r="K20" i="31"/>
  <c r="K19" i="31"/>
  <c r="K21" i="31" l="1"/>
  <c r="K32" i="31"/>
  <c r="K18" i="31"/>
  <c r="I38" i="36"/>
  <c r="L102" i="31"/>
  <c r="L98" i="31" s="1"/>
  <c r="L95" i="31" s="1"/>
  <c r="J102" i="31"/>
  <c r="J98" i="31" s="1"/>
  <c r="J95" i="31" s="1"/>
  <c r="I102" i="31"/>
  <c r="G102" i="31"/>
  <c r="G98" i="31"/>
  <c r="G95" i="31" s="1"/>
  <c r="I96" i="31"/>
  <c r="I95" i="31" s="1"/>
  <c r="H96" i="31"/>
  <c r="H95" i="31"/>
  <c r="G96" i="31"/>
  <c r="F96" i="31"/>
  <c r="F95" i="31" s="1"/>
  <c r="E96" i="31"/>
  <c r="E95" i="31"/>
  <c r="I89" i="31"/>
  <c r="I88" i="31" s="1"/>
  <c r="H89" i="31"/>
  <c r="G89" i="31"/>
  <c r="G88" i="31"/>
  <c r="F89" i="31"/>
  <c r="F88" i="31" s="1"/>
  <c r="E89" i="31"/>
  <c r="H88" i="31"/>
  <c r="E88" i="31"/>
  <c r="H84" i="31"/>
  <c r="H83" i="31" s="1"/>
  <c r="H82" i="31" s="1"/>
  <c r="H81" i="31" s="1"/>
  <c r="G84" i="31"/>
  <c r="G83" i="31" s="1"/>
  <c r="G82" i="31" s="1"/>
  <c r="G81" i="31" s="1"/>
  <c r="F84" i="31"/>
  <c r="F83" i="31" s="1"/>
  <c r="F82" i="31" s="1"/>
  <c r="F81" i="31" s="1"/>
  <c r="I82" i="31"/>
  <c r="E82" i="31"/>
  <c r="E81" i="31"/>
  <c r="L74" i="31"/>
  <c r="J74" i="31"/>
  <c r="I74" i="31"/>
  <c r="H74" i="31"/>
  <c r="G74" i="31"/>
  <c r="F74" i="31"/>
  <c r="E74" i="31"/>
  <c r="L69" i="31"/>
  <c r="L68" i="31"/>
  <c r="L67" i="31"/>
  <c r="J69" i="31"/>
  <c r="J68" i="31" s="1"/>
  <c r="J67" i="31" s="1"/>
  <c r="I69" i="31"/>
  <c r="I68" i="31" s="1"/>
  <c r="I67" i="31" s="1"/>
  <c r="H69" i="31"/>
  <c r="G69" i="31"/>
  <c r="G68" i="31"/>
  <c r="G67" i="31" s="1"/>
  <c r="F69" i="31"/>
  <c r="F68" i="31"/>
  <c r="F67" i="31" s="1"/>
  <c r="E69" i="31"/>
  <c r="E68" i="31"/>
  <c r="E67" i="31"/>
  <c r="H68" i="31"/>
  <c r="H67" i="31" s="1"/>
  <c r="L60" i="31"/>
  <c r="J60" i="31"/>
  <c r="I60" i="31"/>
  <c r="H60" i="31"/>
  <c r="G60" i="31"/>
  <c r="F60" i="31"/>
  <c r="H54" i="31"/>
  <c r="H53" i="31" s="1"/>
  <c r="L53" i="31"/>
  <c r="J53" i="31"/>
  <c r="I53" i="31"/>
  <c r="G53" i="31"/>
  <c r="F53" i="31"/>
  <c r="E53" i="31"/>
  <c r="L47" i="31"/>
  <c r="L46" i="31" s="1"/>
  <c r="J47" i="31"/>
  <c r="I47" i="31"/>
  <c r="H47" i="31"/>
  <c r="H46" i="31" s="1"/>
  <c r="G47" i="31"/>
  <c r="G46" i="31" s="1"/>
  <c r="J46" i="31"/>
  <c r="I46" i="31"/>
  <c r="F46" i="31"/>
  <c r="E46" i="31"/>
  <c r="I40" i="31"/>
  <c r="L39" i="31"/>
  <c r="J39" i="31"/>
  <c r="I39" i="31"/>
  <c r="H39" i="31"/>
  <c r="G39" i="31"/>
  <c r="F39" i="31"/>
  <c r="E39" i="31"/>
  <c r="L35" i="31"/>
  <c r="J35" i="31"/>
  <c r="J32" i="31" s="1"/>
  <c r="I35" i="31"/>
  <c r="I21" i="31" s="1"/>
  <c r="H35" i="31"/>
  <c r="H21" i="31" s="1"/>
  <c r="G35" i="31"/>
  <c r="G21" i="31" s="1"/>
  <c r="F35" i="31"/>
  <c r="L34" i="31"/>
  <c r="L32" i="31"/>
  <c r="J34" i="31"/>
  <c r="J20" i="31" s="1"/>
  <c r="I34" i="31"/>
  <c r="I33" i="31" s="1"/>
  <c r="H34" i="31"/>
  <c r="H20" i="31" s="1"/>
  <c r="G34" i="31"/>
  <c r="G20" i="31" s="1"/>
  <c r="F34" i="31"/>
  <c r="F20" i="31" s="1"/>
  <c r="F18" i="31" s="1"/>
  <c r="F33" i="31"/>
  <c r="F19" i="31"/>
  <c r="E33" i="31"/>
  <c r="E32" i="31" s="1"/>
  <c r="L21" i="31"/>
  <c r="F21" i="31"/>
  <c r="L20" i="31"/>
  <c r="L19" i="31"/>
  <c r="J19" i="31"/>
  <c r="E18" i="31"/>
  <c r="G13" i="22"/>
  <c r="H13" i="22" s="1"/>
  <c r="I13" i="22" s="1"/>
  <c r="J22" i="28"/>
  <c r="L22" i="28"/>
  <c r="N22" i="28"/>
  <c r="P22" i="28"/>
  <c r="R22" i="28"/>
  <c r="J21" i="28"/>
  <c r="L21" i="28"/>
  <c r="N21" i="28" s="1"/>
  <c r="P21" i="28" s="1"/>
  <c r="R21" i="28" s="1"/>
  <c r="H33" i="31"/>
  <c r="H32" i="31" s="1"/>
  <c r="I32" i="31" l="1"/>
  <c r="F32" i="31"/>
  <c r="C13" i="22"/>
  <c r="L18" i="31"/>
  <c r="I20" i="31"/>
  <c r="I19" i="31" s="1"/>
  <c r="I18" i="31" s="1"/>
  <c r="G33" i="31"/>
  <c r="H19" i="31"/>
  <c r="H18" i="31" s="1"/>
  <c r="J21" i="31"/>
  <c r="J18" i="31" s="1"/>
  <c r="G19" i="31" l="1"/>
  <c r="G18" i="31" s="1"/>
  <c r="G32" i="31"/>
</calcChain>
</file>

<file path=xl/sharedStrings.xml><?xml version="1.0" encoding="utf-8"?>
<sst xmlns="http://schemas.openxmlformats.org/spreadsheetml/2006/main" count="388" uniqueCount="167">
  <si>
    <t>Наименование меры государственного регулирования</t>
  </si>
  <si>
    <t>№ п/п</t>
  </si>
  <si>
    <t>ед.</t>
  </si>
  <si>
    <t>%</t>
  </si>
  <si>
    <t>Оценка применения мер государственного регулирования в сфере реализации муниципальной программы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</si>
  <si>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</si>
  <si>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1.</t>
  </si>
  <si>
    <t>2.</t>
  </si>
  <si>
    <t>3.</t>
  </si>
  <si>
    <t>Сведения об основных мерах правового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</si>
  <si>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</si>
  <si>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</si>
  <si>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Единица измерения</t>
  </si>
  <si>
    <t>с учетом дополни- тельных ресурсов</t>
  </si>
  <si>
    <t>без учета дополни-тельных ресурсов</t>
  </si>
  <si>
    <t>4.</t>
  </si>
  <si>
    <t>5.</t>
  </si>
  <si>
    <t>Х</t>
  </si>
  <si>
    <t>Приложение № 1</t>
  </si>
  <si>
    <t>Приложение № 3</t>
  </si>
  <si>
    <t>Финансовая оценка результатов применения мер государственного регулирования (тыс. руб.), годы</t>
  </si>
  <si>
    <t>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программы</t>
  </si>
  <si>
    <t>Увеличение количества субъектов малого и среднего предпринимательства, получивших поддержку</t>
  </si>
  <si>
    <t>текущий финансовый год (2014)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</si>
  <si>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</si>
  <si>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</si>
  <si>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</si>
  <si>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</si>
  <si>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 периода (2019)</t>
  </si>
  <si>
    <t>и поддержки предпринимательства</t>
  </si>
  <si>
    <t>администрации Дальнегорского городского округа</t>
  </si>
  <si>
    <t>6.</t>
  </si>
  <si>
    <t>Объем доходов/расходов Дальнегорского городского округа* (тыс. руб.)</t>
  </si>
  <si>
    <t xml:space="preserve">                                                Приложение № 4</t>
  </si>
  <si>
    <t xml:space="preserve">                                                к муниципальной программе </t>
  </si>
  <si>
    <t xml:space="preserve">                                                «Развитие и поддержка малого  </t>
  </si>
  <si>
    <t xml:space="preserve">                                                и среднего предпринимательства в</t>
  </si>
  <si>
    <t xml:space="preserve">                                                Дальнегорском городском округе» 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</si>
  <si>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</si>
  <si>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предпринимательства администрации Дальнегорского</t>
  </si>
  <si>
    <t>городского округа</t>
  </si>
  <si>
    <t>четвертый год планового периода (2019)</t>
  </si>
  <si>
    <t xml:space="preserve">Предоставление муниципальных помещений, находящихся в муниципальной собственности Дальнегорского городского округа, по льготной арендной ставке 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</si>
  <si>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</si>
  <si>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в целях создания благоприятных условий для субъектов малого и среднего предпринимательства предусмотрена льгота при расчете арендной платы либо по базовой тарифной ставке, либо применяются понижающие коэффициенты типа деятельности за пользование зданиями, сооружениями, их частями, находящимися в муниципальной собственности Дальнегорского городского округа</t>
  </si>
  <si>
    <t>Проекты нормативных правовых актов отсутствуют</t>
  </si>
  <si>
    <t xml:space="preserve">Начальник отдела экономики и поддержки </t>
  </si>
  <si>
    <t>Начальник отдела экономики и поддержки</t>
  </si>
  <si>
    <t>Начальник отдела экономики</t>
  </si>
  <si>
    <t>С.Н. Башкирёва</t>
  </si>
  <si>
    <t>пятый год планового  периода (2020)</t>
  </si>
  <si>
    <t xml:space="preserve">Сведения об  индикаторах (показателях) муниципальной программы 
</t>
  </si>
  <si>
    <t>к муниципальной программе "Развитие и поддержка малого и среднего предпринимательства в Дальнегорском городском округе" на 2015-2020 годы</t>
  </si>
  <si>
    <t xml:space="preserve"> "Развитие и поддержка малого и среднего предпринимательства в Дальнегорском городском округе" на 2015-2020 годы</t>
  </si>
  <si>
    <t xml:space="preserve">                                                на 2015-2020 годы</t>
  </si>
  <si>
    <t>пятый год планового периода (2020)</t>
  </si>
  <si>
    <t>Индикатор (показатель)                             (наименование)</t>
  </si>
  <si>
    <t>Значение индикатора (показателя)</t>
  </si>
  <si>
    <t>Муниципальная программа «Развитие и поддержка малого и среднего предпринимательства в Дальнегорском городском округе» на 2015-2020 годы</t>
  </si>
  <si>
    <t>отчетный финансовый год (2013)</t>
  </si>
  <si>
    <t>Индикаторы</t>
  </si>
  <si>
    <t>Показатели</t>
  </si>
  <si>
    <t xml:space="preserve">"Развитие и поддержка малого и среднего предпринимательства в Дальнегорском городском округе" на 2015-2020 годы </t>
  </si>
  <si>
    <t>Увеличение доли среднесписочной численности работников (без внешних совместителей) малых и средних предприятий (без ИП) в среднесписочной численности работников (без внешних совместителей) всех предприятий и организаций</t>
  </si>
  <si>
    <t>Увеличение доли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 при реализации муниципальной программы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</si>
  <si>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 округа</t>
  </si>
  <si>
    <t>к постановлению администрации</t>
  </si>
  <si>
    <t>Дальнегорского городского округа</t>
  </si>
  <si>
    <t>Приложение № 6</t>
  </si>
  <si>
    <t xml:space="preserve">Информация о ресурсном обеспечении муниципальной программы "Развитие и поддержка малого и среднего </t>
  </si>
  <si>
    <t>Наименование подпрограммы, основного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</si>
  <si>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</si>
  <si>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Источник ресурсного обеспечения</t>
  </si>
  <si>
    <t>Оценка расходов (тыс. руб.), годы</t>
  </si>
  <si>
    <t>шестой год планового периода (2021)</t>
  </si>
  <si>
    <t>отдел экономики и поддержки предпринимательства администрации Дальнегорского городского округа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</si>
  <si>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</si>
  <si>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</si>
  <si>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</si>
  <si>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</si>
  <si>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</si>
  <si>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</si>
  <si>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</si>
  <si>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управление муниципального имущества администрации Дальнегорского городского округа</t>
  </si>
  <si>
    <t>1.1.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</si>
  <si>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</t>
  </si>
  <si>
    <t>1.1.1.</t>
  </si>
  <si>
    <t>Предоставление субсидий субъектам малого и среднего предпринимательства на возмещение части затрат, связанных с уплатой первоначального взноса (аванса) по договорам финансовой аренды (лизинга)</t>
  </si>
  <si>
    <t>1.1.2.</t>
  </si>
  <si>
    <t xml:space="preserve">Предоставление грантов начинающим субъектам малого предпринимательства - субсидии индивидуальным предпринимателям и юридическим лицам - производителям товаров, работ, услуг, предоставляемые на условиях долевого финансирования целевых расходов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выплатами по передаче прав на франшизу (паушальный взнос) </t>
  </si>
  <si>
    <t>1.1.3.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</si>
  <si>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</si>
  <si>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1.1.4.</t>
  </si>
  <si>
    <t>Предоставление субсидий субъектам малого и среднего предпринимательства на возмещения части затрат, связанных  с технологическим присоединением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включительно, на основании решения Арбитражного суда Приморского края от 01.06.2015 по делу № А51-5330/2015 в соответствии с Порядком предоставления субсидий субъектам малого и среднего предпринимательства Дальнегорского городского округа, производящим и (или) реализующим товары (работы, услуги), предназначенные для внутреннего рынка Российской Федерации и (или) экспорта (далее – Порядок), являющимся Приложением № 1 к муниципальной программе «Развитие и поддержка малого и среднего предпринимательства в Дальнегорском городском округе» на 2010-2012 и на период до 2015 года», утвержденной постановлением администрации Дальнегорского городского округа от 06.08.2012 № 524-па (с изменениями и дополнениями от 17.04.2013 № 283-па, от 28.10.2013 № 937-па, от 05.12.2013 № 1037-па, от 31.03.2014г. № 272-па, 29.04.2014 № 391-па, от 21.05.2014 № 446-па, от 15.08.2014 № 678-па, от 21.10.2014 № 913-па).</t>
  </si>
  <si>
    <t>1.2.</t>
  </si>
  <si>
    <t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</si>
  <si>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1.3.</t>
  </si>
  <si>
    <t>Финансовое обеспечение выполнения муниципального задания муниципальным автономным учреждением Микрокредитная компания «Центр  развития предпринимательства»</t>
  </si>
  <si>
    <t>1.4.</t>
  </si>
  <si>
    <t>Проведение маркетинговых исследований в сфере малого и среднего предпринимательства</t>
  </si>
  <si>
    <t>1.5.</t>
  </si>
  <si>
    <t>Обучение и повышение квалификации субъектов малого и среднего предпринимательства</t>
  </si>
  <si>
    <t>1.6.</t>
  </si>
  <si>
    <t>Пропаганда и популяризация предпринимательской деятельности, в том числе:</t>
  </si>
  <si>
    <t>бюджет Дальнегорского округа</t>
  </si>
  <si>
    <t>1.6.1.</t>
  </si>
  <si>
    <t>Огранизация и проведение  торжественных мероприятий, конкурсов среди субъектов малого и среднего предпринимательства и индивидуальных предпринимателей Дальнегорского городского округа</t>
  </si>
  <si>
    <t>"Развитие и поддержка малого и среднего предпринимательства в Дальнегорском городском округе"</t>
  </si>
  <si>
    <t>Муниципальная программа «Развитие и поддержка малого и среднего предпринимательства в Дальнегорском городском округе»</t>
  </si>
  <si>
    <t>Наименование подпрограммы,основного  мероприятия подпрограммы, отдельного мероприятия программы</t>
  </si>
  <si>
    <t>Пропаганда и популяризация предпринимательской деятельности</t>
  </si>
  <si>
    <t>Приложение № 7</t>
  </si>
  <si>
    <t xml:space="preserve">План-график реализации муниципальной программы на очередной финансовый год </t>
  </si>
  <si>
    <t>(наименование муниципальной программы)</t>
  </si>
  <si>
    <t>Ответственный исполнитель, соисполнитель</t>
  </si>
  <si>
    <t>Основные этапы реализации*</t>
  </si>
  <si>
    <t>Срок*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</si>
  <si>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</si>
  <si>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</si>
  <si>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Объем финансирования на очередной финансовый год (2019), тыс. руб.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</si>
  <si>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</si>
  <si>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</si>
  <si>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экспорта:</t>
  </si>
  <si>
    <t>прием пакетов документов от субъектов МСП</t>
  </si>
  <si>
    <t>01.08.2019</t>
  </si>
  <si>
    <t>30.09.2019</t>
  </si>
  <si>
    <t>предоставление субсидий 2 субъектам малого и среднего предпринимательства, создание 2 рабочих места</t>
  </si>
  <si>
    <t xml:space="preserve">964-0412-0490022090-811 </t>
  </si>
  <si>
    <t>принятие решения о предоставлении финансовой поддержки либо отказе в предоставлении финансовой поддержки субъектам МСП</t>
  </si>
  <si>
    <t>01.10.2019</t>
  </si>
  <si>
    <t>11.10.2019</t>
  </si>
  <si>
    <t xml:space="preserve">оказание финансовой поддержки </t>
  </si>
  <si>
    <t>-</t>
  </si>
  <si>
    <t>Предоставление субсидий субъектам малого и среднего предпринимательства на возмещения части затрат, связанных  с технологическим присоединением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включительно, на основании решения Арбитражного суда Приморского края от 01.06.2015 по делу № А51-5330/2015 в соответствии с Порядком предоставления субсидий субъектам малого и среднего предпринимательства Дальнегорского городского округа, производящим и (или) реализующим товары (работы, услуги), предназначенные для внутреннего рынка Российской Федерации и (или) экспорта (далее – Порядок), являющимся Приложением № 1 к муниципальной программе «Развитие и поддержка малого и среднего предпринимательства в Дальнегорском городском округе» на 2010-2012 и на период до 2015 года», утвержденной постановлением администрации Дальнегорского городского округа от 06.08.2012 № 524-па (с изменениями и дополнениями)</t>
  </si>
  <si>
    <t>предоставление в аренду субъектам МСП недвижимого имущества; продажа недвижимого имущества в соответствии с Федеральным законом от 22.07.2008 № 159-ФЗ в течении года. Предоставление имущественной поддержки носит заявительный характер</t>
  </si>
  <si>
    <t>10.01.2019</t>
  </si>
  <si>
    <t>31.12.2019</t>
  </si>
  <si>
    <t>инвестиционная активность субъектов малого и среднего предпринимательства на территории Дальнегорского городского округа (от количества поступивших заявлений)</t>
  </si>
  <si>
    <t>перечисление средств для финансовое обеспечение выполнения муниципального задания МАУ МК «Центр  развития предпринимательства»</t>
  </si>
  <si>
    <t>15.01.2019</t>
  </si>
  <si>
    <t>31.01.2019</t>
  </si>
  <si>
    <t xml:space="preserve">обеспечение доступности малого и среднего предпринимательства к финансовым ресурсам, путем предоставления 42 микрозаймов </t>
  </si>
  <si>
    <t xml:space="preserve">964-0412-0490080590-621   </t>
  </si>
  <si>
    <t>01.04.2019</t>
  </si>
  <si>
    <t>30.04.2019</t>
  </si>
  <si>
    <t>01.07.2019</t>
  </si>
  <si>
    <t>31.07.2019</t>
  </si>
  <si>
    <t>15.12.2019</t>
  </si>
  <si>
    <t>проведение круглых столов и обучающих семинаров в течении года</t>
  </si>
  <si>
    <t>25.01.2019</t>
  </si>
  <si>
    <t>25.12.2019</t>
  </si>
  <si>
    <t>развитие предпринимательской грамотности и предпринимательских компетенций путем обучения и повышения квалификации кадров в сфере малого и среднего предпринимательства 100 субъектов МСП</t>
  </si>
  <si>
    <t>проведение конкурсов, оказание консультаций в течении года</t>
  </si>
  <si>
    <t>поддержание деловой активности субъектов малого и среднего предпринимательства на территории Дальнегорского городского округа, повышение имиджа предпринимательской деятельности,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предпринимательства; (организация и проведение не менее 1 конкурса с участием 10 субъектов МСП,  оказание не меннее 800 консультаций субъектам МСП)</t>
  </si>
  <si>
    <t>964-0412-0490022090-200</t>
  </si>
  <si>
    <t>Итого</t>
  </si>
  <si>
    <t>* - в графах 4,5 должен быть указан конкретный  срок начала и окончания реализации  мероприятия подпрограммы, отдельного мероприятия ( месяц, год)</t>
  </si>
  <si>
    <t>предпринимательства администрации Дальнегорского городского округа</t>
  </si>
  <si>
    <t>седьмой год планового периода (2022)</t>
  </si>
  <si>
    <t xml:space="preserve">к муниципальной программе «Развитие и поддержка малого и среднего предпринимательства в Дальнегорском городском округе" </t>
  </si>
  <si>
    <t>предпринимательства в Дальнегорском городском округе" за счёт средств бюджета Дальнегорского городского округа и прогнозная оценка привлекаемых на реализацию её целей средств федерального бюджета, краевого бюджета, бюджетов государственных внебюджетных фондов, иных внебюджетных источников</t>
  </si>
  <si>
    <t>к муниципальной программе «Развитие и поддержка малого и среднего предпринимательства в Дальнегорском городском округе"</t>
  </si>
  <si>
    <t>Приложение 1</t>
  </si>
  <si>
    <t>Приложение 2</t>
  </si>
  <si>
    <t>мероприятие прошлых лет</t>
  </si>
  <si>
    <t xml:space="preserve">      от 11.12.2019     № 1098-па</t>
  </si>
  <si>
    <t>от 11.12.2019    № 1098-па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</si>
</sst>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#,##0.00000"/>
    <numFmt numFmtId="167" formatCode="0.0000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3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49" fontId="1" fillId="0" borderId="0" xfId="0" applyNumberFormat="1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0" xfId="0" applyFont="1" applyBorder="1" applyAlignment="1">
      <alignment wrapText="1"/>
    </xf>
    <xf numFmtId="0" fontId="5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2" fillId="0" borderId="1" xfId="0" applyFont="1" applyBorder="1" applyAlignment="1">
      <alignment vertical="top" wrapText="1"/>
    </xf>
    <xf numFmtId="49" fontId="6" fillId="0" borderId="0" xfId="0" applyNumberFormat="1" applyFont="1" applyFill="1" applyAlignment="1">
      <alignment horizontal="left" vertical="top" wrapText="1"/>
    </xf>
    <xf numFmtId="1" fontId="6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/>
    <xf numFmtId="0" fontId="6" fillId="0" borderId="0" xfId="0" applyFont="1"/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/>
    <xf numFmtId="49" fontId="6" fillId="0" borderId="0" xfId="0" applyNumberFormat="1" applyFont="1" applyFill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0" xfId="0" applyFont="1" applyFill="1"/>
    <xf numFmtId="0" fontId="10" fillId="0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10" fillId="0" borderId="1" xfId="0" applyNumberFormat="1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left" vertical="top" wrapText="1"/>
    </xf>
    <xf numFmtId="166" fontId="1" fillId="0" borderId="0" xfId="0" applyNumberFormat="1" applyFont="1" applyFill="1"/>
    <xf numFmtId="164" fontId="10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10" fillId="0" borderId="0" xfId="0" applyFont="1" applyFill="1" applyAlignment="1"/>
    <xf numFmtId="0" fontId="6" fillId="0" borderId="0" xfId="0" applyFont="1" applyAlignment="1"/>
    <xf numFmtId="0" fontId="6" fillId="0" borderId="0" xfId="0" applyFont="1" applyFill="1" applyAlignment="1">
      <alignment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167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49" fontId="6" fillId="0" borderId="0" xfId="0" applyNumberFormat="1" applyFont="1" applyFill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8" xfId="0" applyFont="1" applyFill="1" applyBorder="1" applyAlignment="1"/>
    <xf numFmtId="0" fontId="10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2" fontId="2" fillId="0" borderId="2" xfId="0" applyNumberFormat="1" applyFont="1" applyFill="1" applyBorder="1" applyAlignment="1">
      <alignment horizontal="left" vertical="top" wrapText="1"/>
    </xf>
    <xf numFmtId="2" fontId="2" fillId="0" borderId="6" xfId="0" applyNumberFormat="1" applyFont="1" applyFill="1" applyBorder="1" applyAlignment="1">
      <alignment horizontal="left" vertical="top" wrapText="1"/>
    </xf>
    <xf numFmtId="2" fontId="2" fillId="0" borderId="3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2" fontId="2" fillId="0" borderId="2" xfId="0" applyNumberFormat="1" applyFont="1" applyFill="1" applyBorder="1" applyAlignment="1">
      <alignment horizontal="left" vertical="top"/>
    </xf>
    <xf numFmtId="2" fontId="2" fillId="0" borderId="6" xfId="0" applyNumberFormat="1" applyFont="1" applyFill="1" applyBorder="1" applyAlignment="1">
      <alignment horizontal="left" vertical="top"/>
    </xf>
    <xf numFmtId="2" fontId="2" fillId="0" borderId="3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1" fillId="0" borderId="3" xfId="0" applyFont="1" applyBorder="1"/>
    <xf numFmtId="0" fontId="12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ipovaev\shara\&#1055;&#1056;&#1054;&#1043;&#1056;&#1040;&#1052;&#1052;&#1040;%20&#1085;&#1072;%202015%20&#1075;&#1086;&#1076;\&#1055;&#1088;&#1080;&#1083;&#1086;&#1078;&#1077;&#1085;&#1080;&#1103;%201-9%20%20&#1082;%20&#1087;&#1088;&#1086;&#1075;&#1088;&#1072;&#1084;&#1084;&#1077;%20&#1044;&#1072;&#1083;&#1100;&#1085;&#1077;&#1075;&#1086;&#1088;&#1089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"/>
      <sheetName val="Приложение 7"/>
      <sheetName val="Приложение 8"/>
      <sheetName val="Приложение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3">
          <cell r="I23">
            <v>0</v>
          </cell>
          <cell r="J23">
            <v>0</v>
          </cell>
          <cell r="K23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view="pageBreakPreview" zoomScale="75" zoomScaleNormal="100" zoomScaleSheetLayoutView="75" workbookViewId="0">
      <selection activeCell="R22" sqref="R22"/>
    </sheetView>
  </sheetViews>
  <sheetFormatPr defaultRowHeight="14.45" customHeight="1" x14ac:dyDescent="0.25"/>
  <cols>
    <col min="1" max="1" width="7.42578125" style="2" customWidth="1"/>
    <col min="2" max="2" width="43.28515625" style="2" customWidth="1"/>
    <col min="3" max="3" width="11.7109375" style="2" customWidth="1"/>
    <col min="4" max="4" width="12.7109375" style="2" customWidth="1"/>
    <col min="5" max="9" width="9" style="2" bestFit="1" customWidth="1"/>
    <col min="10" max="10" width="9.140625" style="2" customWidth="1"/>
    <col min="11" max="12" width="9" style="2" bestFit="1" customWidth="1"/>
    <col min="13" max="16384" width="9.140625" style="2"/>
  </cols>
  <sheetData>
    <row r="1" spans="1:18" ht="18" customHeight="1" x14ac:dyDescent="0.25">
      <c r="I1" s="26"/>
      <c r="N1" s="26" t="s">
        <v>18</v>
      </c>
    </row>
    <row r="2" spans="1:18" ht="14.25" customHeight="1" x14ac:dyDescent="0.25">
      <c r="C2" s="4"/>
      <c r="D2" s="4"/>
      <c r="E2" s="4"/>
      <c r="F2" s="5"/>
      <c r="G2" s="5"/>
      <c r="I2" s="39"/>
      <c r="K2" s="39"/>
      <c r="L2" s="39"/>
      <c r="N2" s="113" t="s">
        <v>52</v>
      </c>
      <c r="O2" s="113"/>
      <c r="P2" s="113"/>
      <c r="Q2" s="113"/>
      <c r="R2" s="113"/>
    </row>
    <row r="3" spans="1:18" ht="14.25" customHeight="1" x14ac:dyDescent="0.25">
      <c r="C3" s="4"/>
      <c r="D3" s="4"/>
      <c r="E3" s="4"/>
      <c r="F3" s="5"/>
      <c r="G3" s="5"/>
      <c r="I3" s="39"/>
      <c r="J3" s="39"/>
      <c r="K3" s="39"/>
      <c r="L3" s="39"/>
      <c r="N3" s="113"/>
      <c r="O3" s="113"/>
      <c r="P3" s="113"/>
      <c r="Q3" s="113"/>
      <c r="R3" s="113"/>
    </row>
    <row r="4" spans="1:18" ht="15.75" customHeight="1" x14ac:dyDescent="0.25">
      <c r="C4" s="4"/>
      <c r="D4" s="4"/>
      <c r="E4" s="4"/>
      <c r="F4" s="5"/>
      <c r="G4" s="5"/>
      <c r="I4" s="39"/>
      <c r="J4" s="39"/>
      <c r="K4" s="39"/>
      <c r="L4" s="39"/>
      <c r="N4" s="113"/>
      <c r="O4" s="113"/>
      <c r="P4" s="113"/>
      <c r="Q4" s="113"/>
      <c r="R4" s="113"/>
    </row>
    <row r="5" spans="1:18" ht="16.5" customHeight="1" x14ac:dyDescent="0.25">
      <c r="C5" s="4"/>
      <c r="D5" s="4"/>
      <c r="E5" s="4"/>
      <c r="F5" s="5"/>
      <c r="G5" s="5"/>
      <c r="I5" s="39"/>
      <c r="J5" s="39"/>
      <c r="K5" s="39"/>
      <c r="L5" s="39"/>
      <c r="N5" s="113"/>
      <c r="O5" s="113"/>
      <c r="P5" s="113"/>
      <c r="Q5" s="113"/>
      <c r="R5" s="113"/>
    </row>
    <row r="6" spans="1:18" ht="10.5" customHeight="1" x14ac:dyDescent="0.25">
      <c r="C6" s="4"/>
      <c r="D6" s="4"/>
      <c r="E6" s="4"/>
      <c r="F6" s="5"/>
      <c r="G6" s="5"/>
      <c r="I6" s="39"/>
      <c r="J6" s="39"/>
      <c r="K6" s="39"/>
      <c r="L6" s="39"/>
      <c r="N6" s="113"/>
      <c r="O6" s="113"/>
      <c r="P6" s="113"/>
      <c r="Q6" s="113"/>
      <c r="R6" s="113"/>
    </row>
    <row r="7" spans="1:18" s="11" customFormat="1" ht="13.9" customHeight="1" x14ac:dyDescent="0.3">
      <c r="F7" s="7"/>
      <c r="G7" s="38"/>
      <c r="H7" s="107"/>
      <c r="I7" s="107"/>
      <c r="J7" s="107"/>
      <c r="K7" s="38"/>
      <c r="M7" s="24"/>
      <c r="N7" s="24"/>
    </row>
    <row r="8" spans="1:18" ht="15" customHeight="1" x14ac:dyDescent="0.3">
      <c r="A8" s="117" t="s">
        <v>51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</row>
    <row r="9" spans="1:18" ht="15" customHeight="1" x14ac:dyDescent="0.3">
      <c r="A9" s="117" t="s">
        <v>62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</row>
    <row r="11" spans="1:18" s="1" customFormat="1" ht="14.45" customHeight="1" x14ac:dyDescent="0.25">
      <c r="A11" s="108" t="s">
        <v>1</v>
      </c>
      <c r="B11" s="108" t="s">
        <v>56</v>
      </c>
      <c r="C11" s="108" t="s">
        <v>12</v>
      </c>
      <c r="D11" s="114" t="s">
        <v>57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</row>
    <row r="12" spans="1:18" s="1" customFormat="1" ht="46.9" customHeight="1" x14ac:dyDescent="0.25">
      <c r="A12" s="109"/>
      <c r="B12" s="109"/>
      <c r="C12" s="109"/>
      <c r="D12" s="120" t="s">
        <v>59</v>
      </c>
      <c r="E12" s="122" t="s">
        <v>23</v>
      </c>
      <c r="F12" s="123"/>
      <c r="G12" s="114" t="s">
        <v>24</v>
      </c>
      <c r="H12" s="116"/>
      <c r="I12" s="114" t="s">
        <v>25</v>
      </c>
      <c r="J12" s="116"/>
      <c r="K12" s="114" t="s">
        <v>26</v>
      </c>
      <c r="L12" s="116"/>
      <c r="M12" s="118" t="s">
        <v>27</v>
      </c>
      <c r="N12" s="118"/>
      <c r="O12" s="118" t="s">
        <v>28</v>
      </c>
      <c r="P12" s="118"/>
      <c r="Q12" s="118" t="s">
        <v>50</v>
      </c>
      <c r="R12" s="118"/>
    </row>
    <row r="13" spans="1:18" s="1" customFormat="1" ht="77.25" customHeight="1" x14ac:dyDescent="0.25">
      <c r="A13" s="110"/>
      <c r="B13" s="110"/>
      <c r="C13" s="110"/>
      <c r="D13" s="121"/>
      <c r="E13" s="27" t="s">
        <v>13</v>
      </c>
      <c r="F13" s="27" t="s">
        <v>14</v>
      </c>
      <c r="G13" s="27" t="s">
        <v>13</v>
      </c>
      <c r="H13" s="27" t="s">
        <v>14</v>
      </c>
      <c r="I13" s="27" t="s">
        <v>13</v>
      </c>
      <c r="J13" s="27" t="s">
        <v>14</v>
      </c>
      <c r="K13" s="27" t="s">
        <v>13</v>
      </c>
      <c r="L13" s="27" t="s">
        <v>14</v>
      </c>
      <c r="M13" s="27" t="s">
        <v>13</v>
      </c>
      <c r="N13" s="27" t="s">
        <v>14</v>
      </c>
      <c r="O13" s="27" t="s">
        <v>13</v>
      </c>
      <c r="P13" s="27" t="s">
        <v>14</v>
      </c>
      <c r="Q13" s="27" t="s">
        <v>13</v>
      </c>
      <c r="R13" s="27" t="s">
        <v>14</v>
      </c>
    </row>
    <row r="14" spans="1:18" s="1" customFormat="1" ht="14.45" customHeight="1" x14ac:dyDescent="0.25">
      <c r="A14" s="40">
        <v>1</v>
      </c>
      <c r="B14" s="40">
        <v>2</v>
      </c>
      <c r="C14" s="40">
        <v>3</v>
      </c>
      <c r="D14" s="40">
        <v>4</v>
      </c>
      <c r="E14" s="40">
        <v>5</v>
      </c>
      <c r="F14" s="1">
        <v>6</v>
      </c>
      <c r="G14" s="40">
        <v>7</v>
      </c>
      <c r="H14" s="1">
        <v>8</v>
      </c>
      <c r="I14" s="40">
        <v>9</v>
      </c>
      <c r="J14" s="1">
        <v>10</v>
      </c>
      <c r="K14" s="40">
        <v>11</v>
      </c>
      <c r="L14" s="1">
        <v>12</v>
      </c>
      <c r="M14" s="40">
        <v>13</v>
      </c>
      <c r="N14" s="42">
        <v>14</v>
      </c>
      <c r="O14" s="40">
        <v>15</v>
      </c>
      <c r="P14" s="42">
        <v>16</v>
      </c>
      <c r="Q14" s="40">
        <v>17</v>
      </c>
      <c r="R14" s="42">
        <v>18</v>
      </c>
    </row>
    <row r="15" spans="1:18" s="1" customFormat="1" ht="19.149999999999999" customHeight="1" x14ac:dyDescent="0.25">
      <c r="A15" s="124" t="s">
        <v>58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41"/>
      <c r="N15" s="41"/>
      <c r="O15" s="41"/>
      <c r="P15" s="41"/>
      <c r="Q15" s="41"/>
      <c r="R15" s="41"/>
    </row>
    <row r="16" spans="1:18" s="1" customFormat="1" ht="19.149999999999999" customHeight="1" x14ac:dyDescent="0.25">
      <c r="A16" s="40"/>
      <c r="B16" s="41" t="s">
        <v>60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1:18" s="1" customFormat="1" ht="111.6" customHeight="1" x14ac:dyDescent="0.25">
      <c r="A17" s="14" t="s">
        <v>6</v>
      </c>
      <c r="B17" s="14" t="s">
        <v>63</v>
      </c>
      <c r="C17" s="15" t="s">
        <v>3</v>
      </c>
      <c r="D17" s="14">
        <v>21.6</v>
      </c>
      <c r="E17" s="14" t="s">
        <v>17</v>
      </c>
      <c r="F17" s="14">
        <v>22</v>
      </c>
      <c r="G17" s="14" t="s">
        <v>17</v>
      </c>
      <c r="H17" s="14">
        <v>23</v>
      </c>
      <c r="I17" s="14" t="s">
        <v>17</v>
      </c>
      <c r="J17" s="14">
        <v>23.2</v>
      </c>
      <c r="K17" s="14" t="s">
        <v>17</v>
      </c>
      <c r="L17" s="14">
        <v>23.4</v>
      </c>
      <c r="M17" s="14" t="s">
        <v>17</v>
      </c>
      <c r="N17" s="14">
        <v>23.5</v>
      </c>
      <c r="O17" s="14" t="s">
        <v>17</v>
      </c>
      <c r="P17" s="14">
        <v>23.7</v>
      </c>
      <c r="Q17" s="14" t="s">
        <v>17</v>
      </c>
      <c r="R17" s="16">
        <v>23.9</v>
      </c>
    </row>
    <row r="18" spans="1:18" s="1" customFormat="1" ht="120.6" customHeight="1" x14ac:dyDescent="0.25">
      <c r="A18" s="14" t="s">
        <v>7</v>
      </c>
      <c r="B18" s="14" t="s">
        <v>64</v>
      </c>
      <c r="C18" s="15" t="s">
        <v>3</v>
      </c>
      <c r="D18" s="14">
        <v>31.2</v>
      </c>
      <c r="E18" s="14" t="s">
        <v>17</v>
      </c>
      <c r="F18" s="14">
        <v>31.3</v>
      </c>
      <c r="G18" s="14" t="s">
        <v>17</v>
      </c>
      <c r="H18" s="14">
        <v>31.3</v>
      </c>
      <c r="I18" s="14" t="s">
        <v>17</v>
      </c>
      <c r="J18" s="14">
        <v>31.7</v>
      </c>
      <c r="K18" s="14" t="s">
        <v>17</v>
      </c>
      <c r="L18" s="14">
        <v>32.299999999999997</v>
      </c>
      <c r="M18" s="14" t="s">
        <v>17</v>
      </c>
      <c r="N18" s="14">
        <v>32.799999999999997</v>
      </c>
      <c r="O18" s="14" t="s">
        <v>17</v>
      </c>
      <c r="P18" s="14">
        <v>33.4</v>
      </c>
      <c r="Q18" s="14" t="s">
        <v>17</v>
      </c>
      <c r="R18" s="16">
        <v>33.9</v>
      </c>
    </row>
    <row r="19" spans="1:18" s="1" customFormat="1" ht="16.899999999999999" customHeight="1" x14ac:dyDescent="0.25">
      <c r="A19" s="14"/>
      <c r="B19" s="41" t="s">
        <v>61</v>
      </c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6"/>
    </row>
    <row r="20" spans="1:18" s="1" customFormat="1" ht="76.150000000000006" customHeight="1" x14ac:dyDescent="0.25">
      <c r="A20" s="14" t="s">
        <v>8</v>
      </c>
      <c r="B20" s="14" t="s">
        <v>65</v>
      </c>
      <c r="C20" s="15" t="s">
        <v>2</v>
      </c>
      <c r="D20" s="14">
        <v>40.700000000000003</v>
      </c>
      <c r="E20" s="14" t="s">
        <v>17</v>
      </c>
      <c r="F20" s="14">
        <v>40.700000000000003</v>
      </c>
      <c r="G20" s="14" t="s">
        <v>17</v>
      </c>
      <c r="H20" s="14">
        <v>41.8</v>
      </c>
      <c r="I20" s="14" t="s">
        <v>17</v>
      </c>
      <c r="J20" s="14">
        <v>42.3</v>
      </c>
      <c r="K20" s="14" t="s">
        <v>17</v>
      </c>
      <c r="L20" s="14">
        <v>42.9</v>
      </c>
      <c r="M20" s="14" t="s">
        <v>17</v>
      </c>
      <c r="N20" s="14">
        <v>43.4</v>
      </c>
      <c r="O20" s="14" t="s">
        <v>17</v>
      </c>
      <c r="P20" s="14">
        <v>43.9</v>
      </c>
      <c r="Q20" s="14" t="s">
        <v>17</v>
      </c>
      <c r="R20" s="16">
        <v>44.1</v>
      </c>
    </row>
    <row r="21" spans="1:18" s="1" customFormat="1" ht="114" customHeight="1" x14ac:dyDescent="0.25">
      <c r="A21" s="14" t="s">
        <v>15</v>
      </c>
      <c r="B21" s="14" t="s">
        <v>21</v>
      </c>
      <c r="C21" s="15" t="s">
        <v>2</v>
      </c>
      <c r="D21" s="14">
        <v>30</v>
      </c>
      <c r="E21" s="14" t="s">
        <v>17</v>
      </c>
      <c r="F21" s="14">
        <v>13</v>
      </c>
      <c r="G21" s="14" t="s">
        <v>17</v>
      </c>
      <c r="H21" s="14">
        <v>14</v>
      </c>
      <c r="I21" s="14" t="s">
        <v>17</v>
      </c>
      <c r="J21" s="14">
        <f>H21+15</f>
        <v>29</v>
      </c>
      <c r="K21" s="14" t="s">
        <v>17</v>
      </c>
      <c r="L21" s="14">
        <f>J21+16</f>
        <v>45</v>
      </c>
      <c r="M21" s="14" t="s">
        <v>17</v>
      </c>
      <c r="N21" s="14">
        <f>L21+17</f>
        <v>62</v>
      </c>
      <c r="O21" s="14" t="s">
        <v>17</v>
      </c>
      <c r="P21" s="14">
        <f>N21+18</f>
        <v>80</v>
      </c>
      <c r="Q21" s="14" t="s">
        <v>17</v>
      </c>
      <c r="R21" s="16">
        <f>P21+19</f>
        <v>99</v>
      </c>
    </row>
    <row r="22" spans="1:18" s="1" customFormat="1" ht="83.45" customHeight="1" x14ac:dyDescent="0.25">
      <c r="A22" s="14" t="s">
        <v>16</v>
      </c>
      <c r="B22" s="14" t="s">
        <v>22</v>
      </c>
      <c r="C22" s="15" t="s">
        <v>2</v>
      </c>
      <c r="D22" s="14">
        <v>1112</v>
      </c>
      <c r="E22" s="14" t="s">
        <v>17</v>
      </c>
      <c r="F22" s="14">
        <v>1215</v>
      </c>
      <c r="G22" s="14" t="s">
        <v>17</v>
      </c>
      <c r="H22" s="14">
        <v>1276</v>
      </c>
      <c r="I22" s="14" t="s">
        <v>17</v>
      </c>
      <c r="J22" s="14">
        <f>H22+1337</f>
        <v>2613</v>
      </c>
      <c r="K22" s="14" t="s">
        <v>17</v>
      </c>
      <c r="L22" s="14">
        <f>J22+1397</f>
        <v>4010</v>
      </c>
      <c r="M22" s="14" t="s">
        <v>17</v>
      </c>
      <c r="N22" s="14">
        <f>1450+L22</f>
        <v>5460</v>
      </c>
      <c r="O22" s="14" t="s">
        <v>17</v>
      </c>
      <c r="P22" s="14">
        <f>N22+1505</f>
        <v>6965</v>
      </c>
      <c r="Q22" s="14" t="s">
        <v>17</v>
      </c>
      <c r="R22" s="16">
        <f>P22+1562</f>
        <v>8527</v>
      </c>
    </row>
    <row r="23" spans="1:18" ht="14.4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45" customHeight="1" x14ac:dyDescent="0.25">
      <c r="A24" s="3"/>
      <c r="B24" s="111" t="s">
        <v>48</v>
      </c>
      <c r="C24" s="112"/>
      <c r="D24" s="112"/>
      <c r="E24" s="112"/>
      <c r="F24" s="112"/>
      <c r="G24" s="112"/>
      <c r="H24" s="112"/>
      <c r="I24" s="112"/>
      <c r="J24" s="29"/>
      <c r="K24" s="29"/>
      <c r="L24" s="3"/>
      <c r="M24" s="3"/>
      <c r="N24" s="3"/>
      <c r="O24" s="3"/>
      <c r="P24" s="3"/>
      <c r="Q24" s="3"/>
      <c r="R24" s="3"/>
    </row>
    <row r="25" spans="1:18" ht="14.45" customHeight="1" x14ac:dyDescent="0.25">
      <c r="A25" s="3"/>
      <c r="B25" s="111" t="s">
        <v>29</v>
      </c>
      <c r="C25" s="112"/>
      <c r="D25" s="112"/>
      <c r="E25" s="112"/>
      <c r="F25" s="112"/>
      <c r="G25" s="112"/>
      <c r="H25" s="112"/>
      <c r="I25" s="112"/>
      <c r="J25" s="29"/>
      <c r="K25" s="29"/>
      <c r="L25" s="3"/>
      <c r="M25" s="3"/>
      <c r="N25" s="3"/>
      <c r="O25" s="3"/>
      <c r="P25" s="3"/>
      <c r="Q25" s="3"/>
      <c r="R25" s="3"/>
    </row>
    <row r="26" spans="1:18" ht="14.45" customHeight="1" x14ac:dyDescent="0.25">
      <c r="A26" s="3"/>
      <c r="B26" s="111" t="s">
        <v>30</v>
      </c>
      <c r="C26" s="112"/>
      <c r="D26" s="112"/>
      <c r="E26" s="112"/>
      <c r="F26" s="112"/>
      <c r="G26" s="112"/>
      <c r="H26" s="112"/>
      <c r="I26" s="112"/>
      <c r="L26" s="3"/>
      <c r="M26" s="3"/>
      <c r="N26" s="3"/>
      <c r="O26" s="119" t="s">
        <v>49</v>
      </c>
      <c r="P26" s="119"/>
      <c r="Q26" s="3"/>
      <c r="R26" s="3"/>
    </row>
    <row r="27" spans="1:18" ht="14.4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4.4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4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4.4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4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4.4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mergeCells count="21">
    <mergeCell ref="A15:L15"/>
    <mergeCell ref="B24:I24"/>
    <mergeCell ref="I12:J12"/>
    <mergeCell ref="B11:B13"/>
    <mergeCell ref="M12:N12"/>
    <mergeCell ref="H7:J7"/>
    <mergeCell ref="C11:C13"/>
    <mergeCell ref="B26:I26"/>
    <mergeCell ref="N2:R6"/>
    <mergeCell ref="D11:R11"/>
    <mergeCell ref="K12:L12"/>
    <mergeCell ref="A8:R8"/>
    <mergeCell ref="A9:R9"/>
    <mergeCell ref="A11:A13"/>
    <mergeCell ref="O12:P12"/>
    <mergeCell ref="Q12:R12"/>
    <mergeCell ref="O26:P26"/>
    <mergeCell ref="D12:D13"/>
    <mergeCell ref="E12:F12"/>
    <mergeCell ref="G12:H12"/>
    <mergeCell ref="B25:I2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topLeftCell="A9" zoomScaleNormal="100" zoomScaleSheetLayoutView="70" zoomScalePageLayoutView="50" workbookViewId="0">
      <selection activeCell="G13" sqref="G13"/>
    </sheetView>
  </sheetViews>
  <sheetFormatPr defaultRowHeight="12.75" x14ac:dyDescent="0.2"/>
  <cols>
    <col min="1" max="1" width="5.42578125" customWidth="1"/>
    <col min="2" max="2" width="30" customWidth="1"/>
    <col min="3" max="3" width="20.42578125" customWidth="1"/>
    <col min="4" max="4" width="14.140625" customWidth="1"/>
    <col min="5" max="9" width="15" customWidth="1"/>
    <col min="10" max="10" width="26.28515625" customWidth="1"/>
    <col min="11" max="12" width="9.140625" hidden="1" customWidth="1"/>
  </cols>
  <sheetData>
    <row r="1" spans="1:17" ht="18" customHeight="1" x14ac:dyDescent="0.25">
      <c r="A1" s="33"/>
      <c r="B1" s="33"/>
      <c r="C1" s="33"/>
      <c r="D1" s="33"/>
      <c r="E1" s="34"/>
      <c r="F1" s="34"/>
      <c r="G1" s="34"/>
      <c r="H1" s="34"/>
      <c r="I1" s="131" t="s">
        <v>19</v>
      </c>
      <c r="J1" s="131"/>
      <c r="K1" s="131"/>
      <c r="L1" s="26"/>
    </row>
    <row r="2" spans="1:17" ht="13.5" customHeight="1" x14ac:dyDescent="0.25">
      <c r="A2" s="33"/>
      <c r="B2" s="33"/>
      <c r="C2" s="33"/>
      <c r="D2" s="33"/>
      <c r="E2" s="34"/>
      <c r="F2" s="34"/>
      <c r="G2" s="34"/>
      <c r="H2" s="34"/>
      <c r="I2" s="126" t="s">
        <v>52</v>
      </c>
      <c r="J2" s="126"/>
      <c r="K2" s="126"/>
      <c r="L2" s="126"/>
    </row>
    <row r="3" spans="1:17" ht="15.75" customHeight="1" x14ac:dyDescent="0.25">
      <c r="A3" s="33"/>
      <c r="B3" s="33"/>
      <c r="C3" s="33"/>
      <c r="D3" s="33"/>
      <c r="E3" s="34"/>
      <c r="F3" s="34"/>
      <c r="G3" s="34"/>
      <c r="H3" s="34"/>
      <c r="I3" s="126"/>
      <c r="J3" s="126"/>
      <c r="K3" s="126"/>
      <c r="L3" s="126"/>
    </row>
    <row r="4" spans="1:17" ht="27" customHeight="1" x14ac:dyDescent="0.25">
      <c r="A4" s="33"/>
      <c r="B4" s="33"/>
      <c r="C4" s="33"/>
      <c r="D4" s="33"/>
      <c r="E4" s="34"/>
      <c r="F4" s="34"/>
      <c r="G4" s="34"/>
      <c r="H4" s="34"/>
      <c r="I4" s="126"/>
      <c r="J4" s="126"/>
      <c r="K4" s="126"/>
      <c r="L4" s="126"/>
    </row>
    <row r="5" spans="1:17" ht="15" customHeight="1" x14ac:dyDescent="0.25">
      <c r="A5" s="33"/>
      <c r="B5" s="33"/>
      <c r="C5" s="33"/>
      <c r="D5" s="33"/>
      <c r="E5" s="35"/>
      <c r="F5" s="36"/>
      <c r="G5" s="36"/>
      <c r="H5" s="36"/>
      <c r="I5" s="126"/>
      <c r="J5" s="126"/>
      <c r="K5" s="126"/>
      <c r="L5" s="126"/>
    </row>
    <row r="6" spans="1:17" ht="13.5" customHeight="1" x14ac:dyDescent="0.25">
      <c r="A6" s="33"/>
      <c r="B6" s="33"/>
      <c r="C6" s="33"/>
      <c r="D6" s="33"/>
      <c r="E6" s="35"/>
      <c r="F6" s="36"/>
      <c r="G6" s="36"/>
      <c r="H6" s="36"/>
      <c r="I6" s="36"/>
      <c r="J6" s="28"/>
      <c r="K6" s="33"/>
      <c r="L6" s="33"/>
    </row>
    <row r="7" spans="1:17" ht="21.75" customHeight="1" x14ac:dyDescent="0.25">
      <c r="A7" s="127" t="s">
        <v>4</v>
      </c>
      <c r="B7" s="127"/>
      <c r="C7" s="127"/>
      <c r="D7" s="127"/>
      <c r="E7" s="127"/>
      <c r="F7" s="127"/>
      <c r="G7" s="127"/>
      <c r="H7" s="127"/>
      <c r="I7" s="127"/>
      <c r="J7" s="127"/>
      <c r="K7" s="33"/>
      <c r="L7" s="33"/>
      <c r="M7" s="9"/>
    </row>
    <row r="8" spans="1:17" ht="15" customHeight="1" x14ac:dyDescent="0.25">
      <c r="A8" s="128" t="s">
        <v>53</v>
      </c>
      <c r="B8" s="128"/>
      <c r="C8" s="128"/>
      <c r="D8" s="128"/>
      <c r="E8" s="128"/>
      <c r="F8" s="128"/>
      <c r="G8" s="128"/>
      <c r="H8" s="128"/>
      <c r="I8" s="128"/>
      <c r="J8" s="128"/>
      <c r="K8" s="33"/>
      <c r="L8" s="33"/>
      <c r="M8" s="9"/>
    </row>
    <row r="9" spans="1:17" ht="20.2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9"/>
    </row>
    <row r="10" spans="1:17" ht="48.75" customHeight="1" x14ac:dyDescent="0.3">
      <c r="A10" s="130" t="s">
        <v>1</v>
      </c>
      <c r="B10" s="130" t="s">
        <v>0</v>
      </c>
      <c r="C10" s="130" t="s">
        <v>32</v>
      </c>
      <c r="D10" s="114" t="s">
        <v>20</v>
      </c>
      <c r="E10" s="115"/>
      <c r="F10" s="115"/>
      <c r="G10" s="115"/>
      <c r="H10" s="115"/>
      <c r="I10" s="115"/>
      <c r="J10" s="130" t="s">
        <v>5</v>
      </c>
      <c r="K10" s="6"/>
      <c r="L10" s="6"/>
      <c r="M10" s="6"/>
      <c r="N10" s="3"/>
      <c r="O10" s="3"/>
      <c r="P10" s="3"/>
      <c r="Q10" s="3"/>
    </row>
    <row r="11" spans="1:17" ht="66.75" customHeight="1" x14ac:dyDescent="0.3">
      <c r="A11" s="130"/>
      <c r="B11" s="130"/>
      <c r="C11" s="130"/>
      <c r="D11" s="27" t="s">
        <v>24</v>
      </c>
      <c r="E11" s="27" t="s">
        <v>25</v>
      </c>
      <c r="F11" s="27" t="s">
        <v>26</v>
      </c>
      <c r="G11" s="27" t="s">
        <v>27</v>
      </c>
      <c r="H11" s="27" t="s">
        <v>41</v>
      </c>
      <c r="I11" s="27" t="s">
        <v>55</v>
      </c>
      <c r="J11" s="130"/>
      <c r="K11" s="6"/>
      <c r="L11" s="6"/>
      <c r="M11" s="6"/>
      <c r="N11" s="3"/>
      <c r="O11" s="3"/>
      <c r="P11" s="3"/>
      <c r="Q11" s="3"/>
    </row>
    <row r="12" spans="1:17" s="21" customFormat="1" ht="18.75" x14ac:dyDescent="0.3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3"/>
      <c r="L12" s="13"/>
      <c r="M12" s="13"/>
      <c r="N12" s="20"/>
      <c r="O12" s="20"/>
      <c r="P12" s="20"/>
      <c r="Q12" s="20"/>
    </row>
    <row r="13" spans="1:17" ht="242.45" customHeight="1" x14ac:dyDescent="0.3">
      <c r="A13" s="27" t="s">
        <v>6</v>
      </c>
      <c r="B13" s="27" t="s">
        <v>42</v>
      </c>
      <c r="C13" s="37">
        <f>SUM(D13:I13)</f>
        <v>51550</v>
      </c>
      <c r="D13" s="37">
        <v>7700</v>
      </c>
      <c r="E13" s="37">
        <v>8250</v>
      </c>
      <c r="F13" s="37">
        <v>8750</v>
      </c>
      <c r="G13" s="37">
        <f>F13+100</f>
        <v>8850</v>
      </c>
      <c r="H13" s="37">
        <f>G13+100</f>
        <v>8950</v>
      </c>
      <c r="I13" s="37">
        <f>H13+100</f>
        <v>9050</v>
      </c>
      <c r="J13" s="18" t="s">
        <v>44</v>
      </c>
      <c r="K13" s="6"/>
      <c r="L13" s="6"/>
      <c r="M13" s="6"/>
      <c r="N13" s="3"/>
      <c r="O13" s="3"/>
      <c r="P13" s="3"/>
      <c r="Q13" s="3"/>
    </row>
    <row r="14" spans="1:17" ht="21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"/>
      <c r="O14" s="3"/>
      <c r="P14" s="3"/>
      <c r="Q14" s="3"/>
    </row>
    <row r="15" spans="1:17" ht="15" customHeight="1" x14ac:dyDescent="0.3">
      <c r="A15" s="129" t="s">
        <v>43</v>
      </c>
      <c r="B15" s="129"/>
      <c r="C15" s="129"/>
      <c r="D15" s="129"/>
      <c r="E15" s="129"/>
      <c r="F15" s="129"/>
      <c r="G15" s="129"/>
      <c r="H15" s="129"/>
      <c r="I15" s="129"/>
      <c r="J15" s="129"/>
      <c r="K15" s="6"/>
      <c r="L15" s="6"/>
      <c r="M15" s="6"/>
      <c r="N15" s="3"/>
      <c r="O15" s="3"/>
      <c r="P15" s="3"/>
      <c r="Q15" s="3"/>
    </row>
    <row r="16" spans="1:17" ht="21.75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"/>
      <c r="O16" s="3"/>
      <c r="P16" s="3"/>
      <c r="Q16" s="3"/>
    </row>
    <row r="17" spans="1:17" ht="18.75" x14ac:dyDescent="0.3">
      <c r="A17" s="125" t="s">
        <v>47</v>
      </c>
      <c r="B17" s="125"/>
      <c r="C17" s="125"/>
      <c r="D17" s="125"/>
      <c r="E17" s="125"/>
      <c r="F17" s="125"/>
      <c r="G17" s="31"/>
      <c r="H17" s="31"/>
      <c r="I17" s="31"/>
      <c r="J17" s="31"/>
      <c r="K17" s="6"/>
      <c r="L17" s="6"/>
      <c r="M17" s="6"/>
      <c r="N17" s="3"/>
      <c r="O17" s="3"/>
      <c r="P17" s="3"/>
      <c r="Q17" s="3"/>
    </row>
    <row r="18" spans="1:17" ht="14.25" customHeight="1" x14ac:dyDescent="0.3">
      <c r="A18" s="125" t="s">
        <v>39</v>
      </c>
      <c r="B18" s="125"/>
      <c r="C18" s="125"/>
      <c r="D18" s="125"/>
      <c r="E18" s="125"/>
      <c r="F18" s="125"/>
      <c r="G18" s="31"/>
      <c r="H18" s="31"/>
      <c r="I18" s="31"/>
      <c r="J18" s="31"/>
      <c r="K18" s="22"/>
      <c r="L18" s="6"/>
      <c r="M18" s="6"/>
      <c r="N18" s="3"/>
      <c r="O18" s="3"/>
      <c r="P18" s="3"/>
      <c r="Q18" s="3"/>
    </row>
    <row r="19" spans="1:17" ht="16.5" customHeight="1" x14ac:dyDescent="0.3">
      <c r="A19" s="126" t="s">
        <v>40</v>
      </c>
      <c r="B19" s="126"/>
      <c r="C19" s="126"/>
      <c r="D19" s="126"/>
      <c r="E19" s="126"/>
      <c r="F19" s="126"/>
      <c r="G19" s="30"/>
      <c r="H19" s="30"/>
      <c r="I19" s="30"/>
      <c r="J19" s="32" t="s">
        <v>49</v>
      </c>
      <c r="K19" s="17"/>
      <c r="L19" s="6"/>
      <c r="M19" s="6"/>
      <c r="N19" s="3"/>
      <c r="O19" s="3"/>
      <c r="P19" s="3"/>
      <c r="Q19" s="3"/>
    </row>
    <row r="20" spans="1:17" ht="1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L20" s="4"/>
      <c r="M20" s="4"/>
      <c r="N20" s="3"/>
      <c r="O20" s="3"/>
      <c r="P20" s="3"/>
      <c r="Q20" s="3"/>
    </row>
    <row r="21" spans="1:17" ht="18.75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6"/>
      <c r="M21" s="6"/>
      <c r="N21" s="3"/>
      <c r="O21" s="3"/>
      <c r="P21" s="3"/>
      <c r="Q21" s="3"/>
    </row>
    <row r="22" spans="1:17" ht="18.75" x14ac:dyDescent="0.3">
      <c r="A22" s="3"/>
      <c r="B22" s="3"/>
      <c r="C22" s="10"/>
      <c r="D22" s="3"/>
      <c r="E22" s="3"/>
      <c r="F22" s="3"/>
      <c r="G22" s="3"/>
      <c r="H22" s="3"/>
      <c r="I22" s="3"/>
      <c r="J22" s="3"/>
      <c r="K22" s="10"/>
      <c r="L22" s="6"/>
      <c r="M22" s="6"/>
      <c r="N22" s="3"/>
      <c r="O22" s="3"/>
      <c r="P22" s="3"/>
      <c r="Q22" s="3"/>
    </row>
    <row r="23" spans="1:17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 x14ac:dyDescent="0.25">
      <c r="C35" s="3"/>
      <c r="K35" s="3"/>
      <c r="L35" s="3"/>
      <c r="M35" s="3"/>
      <c r="N35" s="3"/>
      <c r="O35" s="3"/>
      <c r="P35" s="3"/>
      <c r="Q35" s="3"/>
    </row>
  </sheetData>
  <mergeCells count="13">
    <mergeCell ref="I1:K1"/>
    <mergeCell ref="I2:L5"/>
    <mergeCell ref="D10:I10"/>
    <mergeCell ref="B10:B11"/>
    <mergeCell ref="C10:C11"/>
    <mergeCell ref="A17:F17"/>
    <mergeCell ref="A18:F18"/>
    <mergeCell ref="A19:F19"/>
    <mergeCell ref="A7:J7"/>
    <mergeCell ref="A8:J8"/>
    <mergeCell ref="A15:J15"/>
    <mergeCell ref="J10:J11"/>
    <mergeCell ref="A10:A11"/>
  </mergeCells>
  <phoneticPr fontId="3" type="noConversion"/>
  <pageMargins left="0.39370078740157483" right="0.39370078740157483" top="0.70866141732283472" bottom="0.43307086614173229" header="0.31496062992125984" footer="0.31496062992125984"/>
  <pageSetup paperSize="9" scale="76" firstPageNumber="31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view="pageBreakPreview" zoomScaleNormal="100" zoomScalePageLayoutView="89" workbookViewId="0">
      <selection activeCell="C23" sqref="C23"/>
    </sheetView>
  </sheetViews>
  <sheetFormatPr defaultRowHeight="12.75" x14ac:dyDescent="0.2"/>
  <cols>
    <col min="1" max="1" width="4.85546875" customWidth="1"/>
    <col min="2" max="2" width="59.28515625" customWidth="1"/>
    <col min="3" max="3" width="63.7109375" customWidth="1"/>
    <col min="4" max="4" width="13.140625" customWidth="1"/>
    <col min="5" max="5" width="0.140625" customWidth="1"/>
    <col min="6" max="6" width="9.140625" hidden="1" customWidth="1"/>
  </cols>
  <sheetData>
    <row r="2" spans="1:12" ht="15.75" customHeight="1" x14ac:dyDescent="0.25">
      <c r="A2" s="33"/>
      <c r="B2" s="34"/>
      <c r="C2" s="132" t="s">
        <v>33</v>
      </c>
      <c r="D2" s="132"/>
    </row>
    <row r="3" spans="1:12" ht="14.25" customHeight="1" x14ac:dyDescent="0.25">
      <c r="A3" s="33"/>
      <c r="B3" s="35"/>
      <c r="C3" s="133" t="s">
        <v>34</v>
      </c>
      <c r="D3" s="133"/>
    </row>
    <row r="4" spans="1:12" ht="14.25" customHeight="1" x14ac:dyDescent="0.25">
      <c r="A4" s="33"/>
      <c r="B4" s="35"/>
      <c r="C4" s="133" t="s">
        <v>35</v>
      </c>
      <c r="D4" s="133"/>
    </row>
    <row r="5" spans="1:12" ht="15" customHeight="1" x14ac:dyDescent="0.25">
      <c r="A5" s="33"/>
      <c r="B5" s="35"/>
      <c r="C5" s="133" t="s">
        <v>36</v>
      </c>
      <c r="D5" s="133"/>
    </row>
    <row r="6" spans="1:12" ht="15" customHeight="1" x14ac:dyDescent="0.25">
      <c r="A6" s="33"/>
      <c r="B6" s="35"/>
      <c r="C6" s="133" t="s">
        <v>37</v>
      </c>
      <c r="D6" s="133"/>
    </row>
    <row r="7" spans="1:12" ht="28.5" customHeight="1" x14ac:dyDescent="0.25">
      <c r="A7" s="33"/>
      <c r="B7" s="35"/>
      <c r="C7" s="28" t="s">
        <v>54</v>
      </c>
      <c r="D7" s="28"/>
    </row>
    <row r="8" spans="1:12" ht="16.5" customHeight="1" x14ac:dyDescent="0.25">
      <c r="A8" s="127" t="s">
        <v>9</v>
      </c>
      <c r="B8" s="127"/>
      <c r="C8" s="127"/>
      <c r="D8" s="127"/>
    </row>
    <row r="9" spans="1:12" ht="15" customHeight="1" x14ac:dyDescent="0.25">
      <c r="A9" s="128" t="s">
        <v>53</v>
      </c>
      <c r="B9" s="128"/>
      <c r="C9" s="128"/>
      <c r="D9" s="128"/>
    </row>
    <row r="10" spans="1:12" ht="18.75" x14ac:dyDescent="0.3">
      <c r="A10" s="6"/>
      <c r="B10" s="6"/>
      <c r="C10" s="6"/>
      <c r="D10" s="6"/>
      <c r="E10" s="3"/>
      <c r="F10" s="3"/>
      <c r="G10" s="3"/>
      <c r="H10" s="3"/>
      <c r="I10" s="3"/>
      <c r="J10" s="3"/>
      <c r="K10" s="3"/>
      <c r="L10" s="3"/>
    </row>
    <row r="11" spans="1:12" ht="54.75" customHeight="1" x14ac:dyDescent="0.25">
      <c r="A11" s="12" t="s">
        <v>1</v>
      </c>
      <c r="B11" s="12" t="s">
        <v>38</v>
      </c>
      <c r="C11" s="12" t="s">
        <v>10</v>
      </c>
      <c r="D11" s="12" t="s">
        <v>11</v>
      </c>
      <c r="E11" s="3"/>
      <c r="F11" s="3"/>
      <c r="G11" s="3"/>
      <c r="H11" s="3"/>
      <c r="I11" s="3"/>
      <c r="J11" s="3"/>
      <c r="K11" s="3"/>
      <c r="L11" s="3"/>
    </row>
    <row r="12" spans="1:12" s="21" customFormat="1" ht="15.75" x14ac:dyDescent="0.25">
      <c r="A12" s="19">
        <v>1</v>
      </c>
      <c r="B12" s="19">
        <v>2</v>
      </c>
      <c r="C12" s="19">
        <v>3</v>
      </c>
      <c r="D12" s="19">
        <v>4</v>
      </c>
      <c r="E12" s="20"/>
      <c r="F12" s="20"/>
      <c r="G12" s="20"/>
      <c r="H12" s="20"/>
      <c r="I12" s="20"/>
      <c r="J12" s="20"/>
      <c r="K12" s="20"/>
      <c r="L12" s="20"/>
    </row>
    <row r="13" spans="1:12" ht="31.5" customHeight="1" x14ac:dyDescent="0.25">
      <c r="A13" s="12" t="s">
        <v>6</v>
      </c>
      <c r="B13" s="12" t="s">
        <v>45</v>
      </c>
      <c r="C13" s="12"/>
      <c r="D13" s="25"/>
      <c r="E13" s="3"/>
      <c r="F13" s="3"/>
      <c r="G13" s="3"/>
      <c r="H13" s="3"/>
      <c r="I13" s="3"/>
      <c r="J13" s="3"/>
      <c r="K13" s="3"/>
      <c r="L13" s="3"/>
    </row>
    <row r="14" spans="1:12" ht="13.5" customHeight="1" x14ac:dyDescent="0.3">
      <c r="A14" s="6"/>
      <c r="B14" s="6"/>
      <c r="C14" s="6"/>
      <c r="D14" s="6"/>
      <c r="E14" s="3"/>
      <c r="F14" s="3"/>
      <c r="G14" s="3"/>
      <c r="H14" s="3"/>
      <c r="I14" s="3"/>
      <c r="J14" s="3"/>
      <c r="K14" s="3"/>
      <c r="L14" s="3"/>
    </row>
    <row r="15" spans="1:12" ht="16.5" customHeight="1" x14ac:dyDescent="0.25">
      <c r="A15" s="125" t="s">
        <v>46</v>
      </c>
      <c r="B15" s="125"/>
      <c r="C15" s="125"/>
      <c r="D15" s="125"/>
      <c r="E15" s="125"/>
      <c r="F15" s="125"/>
      <c r="G15" s="22"/>
      <c r="H15" s="3"/>
      <c r="I15" s="3"/>
      <c r="J15" s="3"/>
      <c r="K15" s="3"/>
      <c r="L15" s="3"/>
    </row>
    <row r="16" spans="1:12" ht="15" customHeight="1" x14ac:dyDescent="0.25">
      <c r="A16" s="125" t="s">
        <v>39</v>
      </c>
      <c r="B16" s="125"/>
      <c r="C16" s="125"/>
      <c r="D16" s="125"/>
      <c r="E16" s="125"/>
      <c r="F16" s="125"/>
      <c r="G16" s="22"/>
      <c r="H16" s="3"/>
      <c r="I16" s="3"/>
      <c r="J16" s="3"/>
      <c r="K16" s="3"/>
      <c r="L16" s="3"/>
    </row>
    <row r="17" spans="1:12" ht="15.75" customHeight="1" x14ac:dyDescent="0.25">
      <c r="A17" s="126" t="s">
        <v>40</v>
      </c>
      <c r="B17" s="126"/>
      <c r="C17" s="134" t="s">
        <v>49</v>
      </c>
      <c r="D17" s="134"/>
      <c r="E17" s="30"/>
      <c r="F17" s="30"/>
      <c r="G17" s="23"/>
      <c r="H17" s="4"/>
      <c r="I17" s="4"/>
      <c r="J17" s="4"/>
      <c r="K17" s="3"/>
      <c r="L17" s="3"/>
    </row>
    <row r="18" spans="1:12" ht="15.75" x14ac:dyDescent="0.25">
      <c r="A18" s="8"/>
      <c r="B18" s="8"/>
      <c r="C18" s="8"/>
      <c r="D18" s="8"/>
      <c r="E18" s="8"/>
      <c r="F18" s="3"/>
      <c r="G18" s="3"/>
      <c r="H18" s="3"/>
      <c r="I18" s="3"/>
      <c r="J18" s="3"/>
      <c r="K18" s="3"/>
      <c r="L18" s="3"/>
    </row>
    <row r="19" spans="1:12" ht="15.75" x14ac:dyDescent="0.25">
      <c r="A19" s="8"/>
      <c r="B19" s="8"/>
      <c r="C19" s="8"/>
      <c r="D19" s="8"/>
      <c r="E19" s="8"/>
      <c r="F19" s="3"/>
      <c r="G19" s="3"/>
      <c r="H19" s="3"/>
      <c r="I19" s="3"/>
      <c r="J19" s="3"/>
      <c r="K19" s="3"/>
      <c r="L19" s="3"/>
    </row>
    <row r="20" spans="1:12" ht="15.75" x14ac:dyDescent="0.25">
      <c r="A20" s="8"/>
      <c r="B20" s="8"/>
      <c r="C20" s="8"/>
      <c r="D20" s="8"/>
      <c r="E20" s="8"/>
      <c r="F20" s="3"/>
      <c r="G20" s="3"/>
      <c r="H20" s="3"/>
      <c r="I20" s="3"/>
      <c r="J20" s="3"/>
      <c r="K20" s="3"/>
      <c r="L20" s="3"/>
    </row>
    <row r="21" spans="1:12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.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74" ht="48.75" customHeight="1" x14ac:dyDescent="0.2"/>
  </sheetData>
  <mergeCells count="11">
    <mergeCell ref="C2:D2"/>
    <mergeCell ref="C3:D3"/>
    <mergeCell ref="A17:B17"/>
    <mergeCell ref="C17:D17"/>
    <mergeCell ref="C4:D4"/>
    <mergeCell ref="C5:D5"/>
    <mergeCell ref="C6:D6"/>
    <mergeCell ref="A8:D8"/>
    <mergeCell ref="A9:D9"/>
    <mergeCell ref="A15:F15"/>
    <mergeCell ref="A16:F16"/>
  </mergeCells>
  <phoneticPr fontId="3" type="noConversion"/>
  <pageMargins left="0.39370078740157483" right="0.39370078740157483" top="0.70866141732283472" bottom="0.43307086614173229" header="0.31496062992125984" footer="0.31496062992125984"/>
  <pageSetup paperSize="9" firstPageNumber="33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tabSelected="1" zoomScale="75" zoomScaleNormal="75" workbookViewId="0">
      <selection activeCell="H5" sqref="H5"/>
    </sheetView>
  </sheetViews>
  <sheetFormatPr defaultColWidth="7.5703125" defaultRowHeight="15.75" x14ac:dyDescent="0.25"/>
  <cols>
    <col min="1" max="1" width="9.140625" style="43" customWidth="1"/>
    <col min="2" max="2" width="28.28515625" style="43" customWidth="1"/>
    <col min="3" max="3" width="19.5703125" style="43" customWidth="1"/>
    <col min="4" max="4" width="23.7109375" style="43" customWidth="1"/>
    <col min="5" max="5" width="15.28515625" style="43" customWidth="1"/>
    <col min="6" max="6" width="14.5703125" style="43" customWidth="1"/>
    <col min="7" max="7" width="15" style="43" customWidth="1"/>
    <col min="8" max="8" width="13.5703125" style="43" customWidth="1"/>
    <col min="9" max="9" width="13.28515625" style="43" customWidth="1"/>
    <col min="10" max="10" width="11.85546875" style="44" customWidth="1"/>
    <col min="11" max="11" width="11.42578125" style="44" customWidth="1"/>
    <col min="12" max="12" width="10.28515625" style="43" customWidth="1"/>
    <col min="13" max="13" width="24" style="43" customWidth="1"/>
    <col min="14" max="14" width="9.85546875" style="43" bestFit="1" customWidth="1"/>
    <col min="15" max="16384" width="7.5703125" style="43"/>
  </cols>
  <sheetData>
    <row r="1" spans="1:12" ht="15.75" customHeight="1" x14ac:dyDescent="0.25">
      <c r="H1" s="149" t="s">
        <v>162</v>
      </c>
      <c r="I1" s="149"/>
      <c r="J1" s="149"/>
      <c r="K1" s="66"/>
    </row>
    <row r="2" spans="1:12" ht="16.5" x14ac:dyDescent="0.25">
      <c r="H2" s="149" t="s">
        <v>66</v>
      </c>
      <c r="I2" s="149"/>
      <c r="J2" s="149"/>
      <c r="K2" s="66"/>
    </row>
    <row r="3" spans="1:12" ht="16.5" x14ac:dyDescent="0.25">
      <c r="H3" s="149" t="s">
        <v>67</v>
      </c>
      <c r="I3" s="149"/>
      <c r="J3" s="149"/>
      <c r="K3" s="66"/>
    </row>
    <row r="4" spans="1:12" ht="16.5" x14ac:dyDescent="0.25">
      <c r="H4" s="149" t="s">
        <v>166</v>
      </c>
      <c r="I4" s="149"/>
      <c r="J4" s="149"/>
      <c r="K4" s="66"/>
    </row>
    <row r="6" spans="1:12" ht="15.75" customHeight="1" x14ac:dyDescent="0.25">
      <c r="A6" s="45"/>
      <c r="B6" s="45"/>
      <c r="C6" s="45"/>
      <c r="D6" s="45"/>
      <c r="E6" s="45"/>
      <c r="F6" s="46"/>
      <c r="G6" s="46"/>
      <c r="H6" s="149" t="s">
        <v>68</v>
      </c>
      <c r="I6" s="149"/>
      <c r="J6" s="149"/>
      <c r="K6" s="66"/>
    </row>
    <row r="7" spans="1:12" ht="15.75" customHeight="1" x14ac:dyDescent="0.25">
      <c r="A7" s="45"/>
      <c r="B7" s="45"/>
      <c r="C7" s="45"/>
      <c r="D7" s="45"/>
      <c r="E7" s="45"/>
      <c r="F7" s="47"/>
      <c r="G7" s="47"/>
      <c r="H7" s="148" t="s">
        <v>159</v>
      </c>
      <c r="I7" s="148"/>
      <c r="J7" s="148"/>
      <c r="K7" s="68"/>
    </row>
    <row r="8" spans="1:12" ht="13.5" customHeight="1" x14ac:dyDescent="0.25">
      <c r="A8" s="45"/>
      <c r="B8" s="45"/>
      <c r="C8" s="45"/>
      <c r="D8" s="45"/>
      <c r="E8" s="45"/>
      <c r="F8" s="47"/>
      <c r="G8" s="47"/>
      <c r="H8" s="148"/>
      <c r="I8" s="148"/>
      <c r="J8" s="148"/>
      <c r="K8" s="68"/>
    </row>
    <row r="9" spans="1:12" ht="16.5" customHeight="1" x14ac:dyDescent="0.25">
      <c r="A9" s="45"/>
      <c r="B9" s="45"/>
      <c r="C9" s="45"/>
      <c r="D9" s="45"/>
      <c r="E9" s="45"/>
      <c r="F9" s="47"/>
      <c r="G9" s="47"/>
      <c r="H9" s="148"/>
      <c r="I9" s="148"/>
      <c r="J9" s="148"/>
      <c r="K9" s="68"/>
    </row>
    <row r="10" spans="1:12" ht="45" customHeight="1" x14ac:dyDescent="0.25">
      <c r="A10" s="45"/>
      <c r="B10" s="45"/>
      <c r="C10" s="45"/>
      <c r="D10" s="45"/>
      <c r="E10" s="45"/>
      <c r="F10" s="47"/>
      <c r="G10" s="47"/>
      <c r="H10" s="148"/>
      <c r="I10" s="148"/>
      <c r="J10" s="148"/>
      <c r="K10" s="68"/>
    </row>
    <row r="11" spans="1:12" ht="18" customHeight="1" x14ac:dyDescent="0.25">
      <c r="A11" s="45"/>
      <c r="B11" s="45"/>
      <c r="C11" s="45"/>
      <c r="D11" s="45"/>
      <c r="E11" s="45"/>
      <c r="F11" s="47"/>
      <c r="G11" s="68"/>
      <c r="H11" s="68"/>
      <c r="I11" s="72"/>
      <c r="J11" s="48"/>
      <c r="K11" s="48"/>
    </row>
    <row r="12" spans="1:12" ht="15" customHeight="1" x14ac:dyDescent="0.25">
      <c r="A12" s="149" t="s">
        <v>69</v>
      </c>
      <c r="B12" s="150"/>
      <c r="C12" s="150"/>
      <c r="D12" s="150"/>
      <c r="E12" s="150"/>
      <c r="F12" s="150"/>
      <c r="G12" s="150"/>
      <c r="H12" s="150"/>
      <c r="I12" s="150"/>
      <c r="J12" s="49"/>
      <c r="K12" s="49"/>
    </row>
    <row r="13" spans="1:12" s="50" customFormat="1" ht="59.25" customHeight="1" x14ac:dyDescent="0.2">
      <c r="A13" s="151" t="s">
        <v>160</v>
      </c>
      <c r="B13" s="152"/>
      <c r="C13" s="152"/>
      <c r="D13" s="152"/>
      <c r="E13" s="152"/>
      <c r="F13" s="152"/>
      <c r="G13" s="152"/>
      <c r="H13" s="152"/>
      <c r="I13" s="152"/>
      <c r="J13" s="48"/>
      <c r="K13" s="48"/>
    </row>
    <row r="14" spans="1:12" ht="9.75" customHeight="1" x14ac:dyDescent="0.25">
      <c r="A14" s="153"/>
      <c r="B14" s="153"/>
      <c r="C14" s="153"/>
      <c r="D14" s="153"/>
    </row>
    <row r="15" spans="1:12" ht="18" customHeight="1" x14ac:dyDescent="0.25">
      <c r="A15" s="147" t="s">
        <v>1</v>
      </c>
      <c r="B15" s="147" t="s">
        <v>70</v>
      </c>
      <c r="C15" s="147" t="s">
        <v>71</v>
      </c>
      <c r="D15" s="147" t="s">
        <v>72</v>
      </c>
      <c r="E15" s="154" t="s">
        <v>73</v>
      </c>
      <c r="F15" s="154"/>
      <c r="G15" s="154"/>
      <c r="H15" s="154"/>
      <c r="I15" s="154"/>
      <c r="J15" s="154"/>
      <c r="K15" s="154"/>
      <c r="L15" s="154"/>
    </row>
    <row r="16" spans="1:12" ht="89.25" customHeight="1" x14ac:dyDescent="0.25">
      <c r="A16" s="147"/>
      <c r="B16" s="147"/>
      <c r="C16" s="147"/>
      <c r="D16" s="147"/>
      <c r="E16" s="64" t="s">
        <v>24</v>
      </c>
      <c r="F16" s="64" t="s">
        <v>25</v>
      </c>
      <c r="G16" s="64" t="s">
        <v>26</v>
      </c>
      <c r="H16" s="64" t="s">
        <v>27</v>
      </c>
      <c r="I16" s="74" t="s">
        <v>41</v>
      </c>
      <c r="J16" s="64" t="s">
        <v>55</v>
      </c>
      <c r="K16" s="64" t="s">
        <v>74</v>
      </c>
      <c r="L16" s="64" t="s">
        <v>158</v>
      </c>
    </row>
    <row r="17" spans="1:13" s="53" customFormat="1" x14ac:dyDescent="0.25">
      <c r="A17" s="67">
        <v>1</v>
      </c>
      <c r="B17" s="51">
        <v>2</v>
      </c>
      <c r="C17" s="67">
        <v>3</v>
      </c>
      <c r="D17" s="67">
        <v>4</v>
      </c>
      <c r="E17" s="67">
        <v>5</v>
      </c>
      <c r="F17" s="67">
        <v>6</v>
      </c>
      <c r="G17" s="67">
        <v>7</v>
      </c>
      <c r="H17" s="67">
        <v>8</v>
      </c>
      <c r="I17" s="73">
        <v>9</v>
      </c>
      <c r="J17" s="52">
        <v>10</v>
      </c>
      <c r="K17" s="52">
        <v>11</v>
      </c>
      <c r="L17" s="52">
        <v>12</v>
      </c>
    </row>
    <row r="18" spans="1:13" ht="18.75" customHeight="1" x14ac:dyDescent="0.25">
      <c r="A18" s="138" t="s">
        <v>6</v>
      </c>
      <c r="B18" s="138" t="s">
        <v>108</v>
      </c>
      <c r="C18" s="138" t="s">
        <v>75</v>
      </c>
      <c r="D18" s="65" t="s">
        <v>76</v>
      </c>
      <c r="E18" s="54">
        <f t="shared" ref="E18:J18" si="0">E19+E20+E21</f>
        <v>14538.175999999999</v>
      </c>
      <c r="F18" s="55">
        <f t="shared" si="0"/>
        <v>13684.71682</v>
      </c>
      <c r="G18" s="54">
        <f t="shared" si="0"/>
        <v>7113.7219999999998</v>
      </c>
      <c r="H18" s="55">
        <f t="shared" si="0"/>
        <v>5388.0109999999995</v>
      </c>
      <c r="I18" s="56">
        <f t="shared" si="0"/>
        <v>3054</v>
      </c>
      <c r="J18" s="56">
        <f t="shared" si="0"/>
        <v>1500</v>
      </c>
      <c r="K18" s="56">
        <f>K19+K20+K21</f>
        <v>1500</v>
      </c>
      <c r="L18" s="56">
        <f>L19+L20+L21</f>
        <v>1500</v>
      </c>
      <c r="M18" s="57"/>
    </row>
    <row r="19" spans="1:13" ht="51" x14ac:dyDescent="0.25">
      <c r="A19" s="139"/>
      <c r="B19" s="139"/>
      <c r="C19" s="139"/>
      <c r="D19" s="65" t="s">
        <v>77</v>
      </c>
      <c r="E19" s="54">
        <v>13344.531999999999</v>
      </c>
      <c r="F19" s="54">
        <f t="shared" ref="F19:H20" si="1">F33</f>
        <v>11237.047999999999</v>
      </c>
      <c r="G19" s="58">
        <f t="shared" si="1"/>
        <v>4348.8</v>
      </c>
      <c r="H19" s="55">
        <f t="shared" si="1"/>
        <v>2235.2669299999998</v>
      </c>
      <c r="I19" s="56">
        <f>I20*4</f>
        <v>0</v>
      </c>
      <c r="J19" s="56">
        <f t="shared" ref="J19:L20" si="2">J33</f>
        <v>0</v>
      </c>
      <c r="K19" s="56">
        <f t="shared" si="2"/>
        <v>0</v>
      </c>
      <c r="L19" s="56">
        <f t="shared" si="2"/>
        <v>0</v>
      </c>
      <c r="M19" s="57"/>
    </row>
    <row r="20" spans="1:13" ht="51" x14ac:dyDescent="0.25">
      <c r="A20" s="139"/>
      <c r="B20" s="139"/>
      <c r="C20" s="139"/>
      <c r="D20" s="65" t="s">
        <v>78</v>
      </c>
      <c r="E20" s="54">
        <v>393.64400000000001</v>
      </c>
      <c r="F20" s="54">
        <f t="shared" si="1"/>
        <v>749.96500000000003</v>
      </c>
      <c r="G20" s="54">
        <f t="shared" si="1"/>
        <v>764.92200000000003</v>
      </c>
      <c r="H20" s="55">
        <f t="shared" si="1"/>
        <v>1002.74407</v>
      </c>
      <c r="I20" s="56">
        <f>I34</f>
        <v>0</v>
      </c>
      <c r="J20" s="56">
        <f t="shared" si="2"/>
        <v>0</v>
      </c>
      <c r="K20" s="56">
        <f t="shared" si="2"/>
        <v>0</v>
      </c>
      <c r="L20" s="56">
        <f t="shared" si="2"/>
        <v>0</v>
      </c>
    </row>
    <row r="21" spans="1:13" ht="31.5" customHeight="1" x14ac:dyDescent="0.25">
      <c r="A21" s="139"/>
      <c r="B21" s="139"/>
      <c r="C21" s="139"/>
      <c r="D21" s="65" t="s">
        <v>79</v>
      </c>
      <c r="E21" s="56">
        <v>800</v>
      </c>
      <c r="F21" s="55">
        <f>F35+F77+F91+F98</f>
        <v>1697.70382</v>
      </c>
      <c r="G21" s="56">
        <f>G35+G77+G91+G98</f>
        <v>2000</v>
      </c>
      <c r="H21" s="56">
        <f>H35+H77+H91+H98</f>
        <v>2150</v>
      </c>
      <c r="I21" s="56">
        <f>I35+I77+I84+I91+I98</f>
        <v>3054</v>
      </c>
      <c r="J21" s="56">
        <f>J35+J77+J84+J91+J98</f>
        <v>1500</v>
      </c>
      <c r="K21" s="56">
        <f>K35+K77+K84+K91+K98</f>
        <v>1500</v>
      </c>
      <c r="L21" s="56">
        <f>L35+L77+L84+L91+L98</f>
        <v>1500</v>
      </c>
    </row>
    <row r="22" spans="1:13" ht="42" customHeight="1" x14ac:dyDescent="0.25">
      <c r="A22" s="139"/>
      <c r="B22" s="139"/>
      <c r="C22" s="139"/>
      <c r="D22" s="65" t="s">
        <v>80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</row>
    <row r="23" spans="1:13" ht="38.25" x14ac:dyDescent="0.25">
      <c r="A23" s="139"/>
      <c r="B23" s="139"/>
      <c r="C23" s="139"/>
      <c r="D23" s="65" t="s">
        <v>81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</row>
    <row r="24" spans="1:13" ht="25.5" x14ac:dyDescent="0.25">
      <c r="A24" s="139"/>
      <c r="B24" s="139"/>
      <c r="C24" s="140"/>
      <c r="D24" s="65" t="s">
        <v>82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</row>
    <row r="25" spans="1:13" x14ac:dyDescent="0.25">
      <c r="A25" s="139"/>
      <c r="B25" s="139"/>
      <c r="C25" s="138" t="s">
        <v>83</v>
      </c>
      <c r="D25" s="65" t="s">
        <v>76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</row>
    <row r="26" spans="1:13" ht="51" x14ac:dyDescent="0.25">
      <c r="A26" s="139"/>
      <c r="B26" s="139"/>
      <c r="C26" s="139"/>
      <c r="D26" s="65" t="s">
        <v>77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</row>
    <row r="27" spans="1:13" ht="51" x14ac:dyDescent="0.25">
      <c r="A27" s="139"/>
      <c r="B27" s="139"/>
      <c r="C27" s="139"/>
      <c r="D27" s="65" t="s">
        <v>78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</row>
    <row r="28" spans="1:13" ht="25.5" x14ac:dyDescent="0.25">
      <c r="A28" s="139"/>
      <c r="B28" s="139"/>
      <c r="C28" s="139"/>
      <c r="D28" s="65" t="s">
        <v>79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</row>
    <row r="29" spans="1:13" ht="38.25" x14ac:dyDescent="0.25">
      <c r="A29" s="139"/>
      <c r="B29" s="139"/>
      <c r="C29" s="139"/>
      <c r="D29" s="65" t="s">
        <v>80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</row>
    <row r="30" spans="1:13" ht="38.25" x14ac:dyDescent="0.25">
      <c r="A30" s="139"/>
      <c r="B30" s="139"/>
      <c r="C30" s="139"/>
      <c r="D30" s="65" t="s">
        <v>81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</row>
    <row r="31" spans="1:13" ht="25.5" x14ac:dyDescent="0.25">
      <c r="A31" s="140"/>
      <c r="B31" s="140"/>
      <c r="C31" s="140"/>
      <c r="D31" s="65" t="s">
        <v>82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</row>
    <row r="32" spans="1:13" x14ac:dyDescent="0.25">
      <c r="A32" s="138" t="s">
        <v>84</v>
      </c>
      <c r="B32" s="138" t="s">
        <v>85</v>
      </c>
      <c r="C32" s="147" t="s">
        <v>75</v>
      </c>
      <c r="D32" s="65" t="s">
        <v>76</v>
      </c>
      <c r="E32" s="54">
        <f t="shared" ref="E32:J32" si="3">E33+E34+E35</f>
        <v>14338.176000000001</v>
      </c>
      <c r="F32" s="55">
        <f t="shared" si="3"/>
        <v>12684.71682</v>
      </c>
      <c r="G32" s="54">
        <f t="shared" si="3"/>
        <v>5913.7219999999998</v>
      </c>
      <c r="H32" s="55">
        <f t="shared" si="3"/>
        <v>4188.0109999999995</v>
      </c>
      <c r="I32" s="56">
        <f t="shared" si="3"/>
        <v>1554</v>
      </c>
      <c r="J32" s="56">
        <f t="shared" si="3"/>
        <v>0</v>
      </c>
      <c r="K32" s="56">
        <f>K33+K34+K35</f>
        <v>0</v>
      </c>
      <c r="L32" s="56">
        <f>L33+L34+L35</f>
        <v>0</v>
      </c>
    </row>
    <row r="33" spans="1:12" ht="62.25" customHeight="1" x14ac:dyDescent="0.25">
      <c r="A33" s="139"/>
      <c r="B33" s="139"/>
      <c r="C33" s="147"/>
      <c r="D33" s="65" t="s">
        <v>77</v>
      </c>
      <c r="E33" s="54">
        <f>E40+E47+E54</f>
        <v>13344.532000000001</v>
      </c>
      <c r="F33" s="54">
        <f>F40+F47+F54+F61</f>
        <v>11237.047999999999</v>
      </c>
      <c r="G33" s="58">
        <f>G40+G47+G54+G61</f>
        <v>4348.8</v>
      </c>
      <c r="H33" s="55">
        <f t="shared" ref="G33:J35" si="4">H40+H47+H54+H61</f>
        <v>2235.2669299999998</v>
      </c>
      <c r="I33" s="56">
        <f>I34*4</f>
        <v>0</v>
      </c>
      <c r="J33" s="56">
        <v>0</v>
      </c>
      <c r="K33" s="56">
        <v>0</v>
      </c>
      <c r="L33" s="56">
        <v>0</v>
      </c>
    </row>
    <row r="34" spans="1:12" ht="62.25" customHeight="1" x14ac:dyDescent="0.25">
      <c r="A34" s="139"/>
      <c r="B34" s="139"/>
      <c r="C34" s="147"/>
      <c r="D34" s="65" t="s">
        <v>78</v>
      </c>
      <c r="E34" s="54">
        <v>393.64400000000001</v>
      </c>
      <c r="F34" s="54">
        <f>F41+F48+F55+F62</f>
        <v>749.96500000000003</v>
      </c>
      <c r="G34" s="54">
        <f t="shared" si="4"/>
        <v>764.92200000000003</v>
      </c>
      <c r="H34" s="55">
        <f t="shared" si="4"/>
        <v>1002.74407</v>
      </c>
      <c r="I34" s="56">
        <f t="shared" si="4"/>
        <v>0</v>
      </c>
      <c r="J34" s="56">
        <f t="shared" si="4"/>
        <v>0</v>
      </c>
      <c r="K34" s="56">
        <f>K41+K48+K55+K62</f>
        <v>0</v>
      </c>
      <c r="L34" s="56">
        <f>L41+L48+L55+L62</f>
        <v>0</v>
      </c>
    </row>
    <row r="35" spans="1:12" ht="25.5" x14ac:dyDescent="0.25">
      <c r="A35" s="139"/>
      <c r="B35" s="139"/>
      <c r="C35" s="147"/>
      <c r="D35" s="65" t="s">
        <v>79</v>
      </c>
      <c r="E35" s="56">
        <v>600</v>
      </c>
      <c r="F35" s="55">
        <f>F42+F49+F56+F63</f>
        <v>697.70381999999995</v>
      </c>
      <c r="G35" s="56">
        <f t="shared" si="4"/>
        <v>800</v>
      </c>
      <c r="H35" s="56">
        <f t="shared" si="4"/>
        <v>950</v>
      </c>
      <c r="I35" s="56">
        <f t="shared" si="4"/>
        <v>1554</v>
      </c>
      <c r="J35" s="56">
        <f t="shared" si="4"/>
        <v>0</v>
      </c>
      <c r="K35" s="56">
        <f>K42+K49+K56+K63</f>
        <v>0</v>
      </c>
      <c r="L35" s="56">
        <f>L42+L49+L56+L63</f>
        <v>0</v>
      </c>
    </row>
    <row r="36" spans="1:12" ht="51.75" customHeight="1" x14ac:dyDescent="0.25">
      <c r="A36" s="139"/>
      <c r="B36" s="139"/>
      <c r="C36" s="147"/>
      <c r="D36" s="65" t="s">
        <v>80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</row>
    <row r="37" spans="1:12" ht="38.25" x14ac:dyDescent="0.25">
      <c r="A37" s="139"/>
      <c r="B37" s="139"/>
      <c r="C37" s="147"/>
      <c r="D37" s="65" t="s">
        <v>81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</row>
    <row r="38" spans="1:12" ht="33.75" customHeight="1" x14ac:dyDescent="0.25">
      <c r="A38" s="140"/>
      <c r="B38" s="140"/>
      <c r="C38" s="147"/>
      <c r="D38" s="65" t="s">
        <v>82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</row>
    <row r="39" spans="1:12" ht="15.75" customHeight="1" x14ac:dyDescent="0.25">
      <c r="A39" s="138" t="s">
        <v>86</v>
      </c>
      <c r="B39" s="138" t="s">
        <v>87</v>
      </c>
      <c r="C39" s="138" t="s">
        <v>75</v>
      </c>
      <c r="D39" s="65" t="s">
        <v>76</v>
      </c>
      <c r="E39" s="55">
        <f t="shared" ref="E39:J39" si="5">SUM(E40:E42)</f>
        <v>11662.450560000001</v>
      </c>
      <c r="F39" s="54">
        <f t="shared" si="5"/>
        <v>8687.012999999999</v>
      </c>
      <c r="G39" s="54">
        <f t="shared" si="5"/>
        <v>5413.7219999999998</v>
      </c>
      <c r="H39" s="55">
        <f t="shared" si="5"/>
        <v>3688.0109999999995</v>
      </c>
      <c r="I39" s="56">
        <f t="shared" si="5"/>
        <v>1554</v>
      </c>
      <c r="J39" s="56">
        <f t="shared" si="5"/>
        <v>0</v>
      </c>
      <c r="K39" s="56">
        <f>SUM(K40:K42)</f>
        <v>0</v>
      </c>
      <c r="L39" s="56">
        <f>SUM(L40:L42)</f>
        <v>0</v>
      </c>
    </row>
    <row r="40" spans="1:12" ht="51" x14ac:dyDescent="0.25">
      <c r="A40" s="139"/>
      <c r="B40" s="139"/>
      <c r="C40" s="139"/>
      <c r="D40" s="65" t="s">
        <v>77</v>
      </c>
      <c r="E40" s="55">
        <v>11168.806560000001</v>
      </c>
      <c r="F40" s="54">
        <v>7737.0479999999998</v>
      </c>
      <c r="G40" s="56">
        <v>4348.8</v>
      </c>
      <c r="H40" s="55">
        <v>2235.2669299999998</v>
      </c>
      <c r="I40" s="56">
        <f>I41*4</f>
        <v>0</v>
      </c>
      <c r="J40" s="56">
        <v>0</v>
      </c>
      <c r="K40" s="56">
        <v>0</v>
      </c>
      <c r="L40" s="56">
        <v>0</v>
      </c>
    </row>
    <row r="41" spans="1:12" ht="51" x14ac:dyDescent="0.25">
      <c r="A41" s="139"/>
      <c r="B41" s="139"/>
      <c r="C41" s="139"/>
      <c r="D41" s="65" t="s">
        <v>78</v>
      </c>
      <c r="E41" s="54">
        <v>393.64400000000001</v>
      </c>
      <c r="F41" s="54">
        <v>749.96500000000003</v>
      </c>
      <c r="G41" s="54">
        <v>764.92200000000003</v>
      </c>
      <c r="H41" s="55">
        <v>1002.74407</v>
      </c>
      <c r="I41" s="56">
        <v>0</v>
      </c>
      <c r="J41" s="56">
        <v>0</v>
      </c>
      <c r="K41" s="56">
        <v>0</v>
      </c>
      <c r="L41" s="56">
        <v>0</v>
      </c>
    </row>
    <row r="42" spans="1:12" ht="25.5" x14ac:dyDescent="0.25">
      <c r="A42" s="139"/>
      <c r="B42" s="139"/>
      <c r="C42" s="139"/>
      <c r="D42" s="65" t="s">
        <v>79</v>
      </c>
      <c r="E42" s="56">
        <v>100</v>
      </c>
      <c r="F42" s="56">
        <v>200</v>
      </c>
      <c r="G42" s="56">
        <v>300</v>
      </c>
      <c r="H42" s="56">
        <v>450</v>
      </c>
      <c r="I42" s="56">
        <v>1554</v>
      </c>
      <c r="J42" s="59">
        <v>0</v>
      </c>
      <c r="K42" s="59">
        <v>0</v>
      </c>
      <c r="L42" s="59">
        <v>0</v>
      </c>
    </row>
    <row r="43" spans="1:12" ht="38.25" x14ac:dyDescent="0.25">
      <c r="A43" s="139"/>
      <c r="B43" s="139"/>
      <c r="C43" s="139"/>
      <c r="D43" s="65" t="s">
        <v>80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</row>
    <row r="44" spans="1:12" ht="38.25" x14ac:dyDescent="0.25">
      <c r="A44" s="139"/>
      <c r="B44" s="139"/>
      <c r="C44" s="139"/>
      <c r="D44" s="65" t="s">
        <v>81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</row>
    <row r="45" spans="1:12" ht="42.75" customHeight="1" x14ac:dyDescent="0.25">
      <c r="A45" s="140"/>
      <c r="B45" s="140"/>
      <c r="C45" s="140"/>
      <c r="D45" s="65" t="s">
        <v>82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</row>
    <row r="46" spans="1:12" ht="15.75" customHeight="1" x14ac:dyDescent="0.25">
      <c r="A46" s="138" t="s">
        <v>88</v>
      </c>
      <c r="B46" s="138" t="s">
        <v>89</v>
      </c>
      <c r="C46" s="138" t="s">
        <v>75</v>
      </c>
      <c r="D46" s="65" t="s">
        <v>76</v>
      </c>
      <c r="E46" s="54">
        <f t="shared" ref="E46:J46" si="6">SUM(E47:E49)</f>
        <v>1500</v>
      </c>
      <c r="F46" s="56">
        <f t="shared" si="6"/>
        <v>800</v>
      </c>
      <c r="G46" s="56">
        <f t="shared" si="6"/>
        <v>500</v>
      </c>
      <c r="H46" s="56">
        <f t="shared" si="6"/>
        <v>0</v>
      </c>
      <c r="I46" s="56">
        <f t="shared" si="6"/>
        <v>0</v>
      </c>
      <c r="J46" s="56">
        <f t="shared" si="6"/>
        <v>0</v>
      </c>
      <c r="K46" s="56">
        <f>SUM(K47:K49)</f>
        <v>0</v>
      </c>
      <c r="L46" s="56">
        <f>SUM(L47:L49)</f>
        <v>0</v>
      </c>
    </row>
    <row r="47" spans="1:12" ht="51" x14ac:dyDescent="0.25">
      <c r="A47" s="139"/>
      <c r="B47" s="139"/>
      <c r="C47" s="139"/>
      <c r="D47" s="65" t="s">
        <v>77</v>
      </c>
      <c r="E47" s="56">
        <v>1000</v>
      </c>
      <c r="F47" s="56">
        <v>500</v>
      </c>
      <c r="G47" s="56">
        <f t="shared" ref="G47:L47" si="7">G48*4</f>
        <v>0</v>
      </c>
      <c r="H47" s="56">
        <f t="shared" si="7"/>
        <v>0</v>
      </c>
      <c r="I47" s="56">
        <f t="shared" si="7"/>
        <v>0</v>
      </c>
      <c r="J47" s="56">
        <f t="shared" si="7"/>
        <v>0</v>
      </c>
      <c r="K47" s="56">
        <f t="shared" si="7"/>
        <v>0</v>
      </c>
      <c r="L47" s="56">
        <f t="shared" si="7"/>
        <v>0</v>
      </c>
    </row>
    <row r="48" spans="1:12" ht="51" x14ac:dyDescent="0.25">
      <c r="A48" s="139"/>
      <c r="B48" s="139"/>
      <c r="C48" s="139"/>
      <c r="D48" s="65" t="s">
        <v>78</v>
      </c>
      <c r="E48" s="54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</row>
    <row r="49" spans="1:12" ht="25.5" x14ac:dyDescent="0.25">
      <c r="A49" s="139"/>
      <c r="B49" s="139"/>
      <c r="C49" s="139"/>
      <c r="D49" s="65" t="s">
        <v>79</v>
      </c>
      <c r="E49" s="56">
        <v>500</v>
      </c>
      <c r="F49" s="56">
        <v>300</v>
      </c>
      <c r="G49" s="56">
        <v>500</v>
      </c>
      <c r="H49" s="56">
        <v>0</v>
      </c>
      <c r="I49" s="56">
        <v>0</v>
      </c>
      <c r="J49" s="59">
        <v>0</v>
      </c>
      <c r="K49" s="59">
        <v>0</v>
      </c>
      <c r="L49" s="59">
        <v>0</v>
      </c>
    </row>
    <row r="50" spans="1:12" ht="38.25" x14ac:dyDescent="0.25">
      <c r="A50" s="139"/>
      <c r="B50" s="139"/>
      <c r="C50" s="139"/>
      <c r="D50" s="65" t="s">
        <v>80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</row>
    <row r="51" spans="1:12" ht="38.25" x14ac:dyDescent="0.25">
      <c r="A51" s="139"/>
      <c r="B51" s="139"/>
      <c r="C51" s="139"/>
      <c r="D51" s="65" t="s">
        <v>81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</row>
    <row r="52" spans="1:12" ht="117.75" customHeight="1" x14ac:dyDescent="0.25">
      <c r="A52" s="140"/>
      <c r="B52" s="140"/>
      <c r="C52" s="140"/>
      <c r="D52" s="65" t="s">
        <v>82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</row>
    <row r="53" spans="1:12" ht="23.25" customHeight="1" x14ac:dyDescent="0.25">
      <c r="A53" s="138" t="s">
        <v>90</v>
      </c>
      <c r="B53" s="138" t="s">
        <v>91</v>
      </c>
      <c r="C53" s="138" t="s">
        <v>75</v>
      </c>
      <c r="D53" s="65" t="s">
        <v>76</v>
      </c>
      <c r="E53" s="55">
        <f>SUM(E54:E56)</f>
        <v>1175.7254399999999</v>
      </c>
      <c r="F53" s="56">
        <f t="shared" ref="F53:L53" si="8">F54+F55+F56+F57+F58+F59</f>
        <v>3000</v>
      </c>
      <c r="G53" s="56">
        <f t="shared" si="8"/>
        <v>0</v>
      </c>
      <c r="H53" s="56">
        <f t="shared" si="8"/>
        <v>500</v>
      </c>
      <c r="I53" s="56">
        <f t="shared" si="8"/>
        <v>0</v>
      </c>
      <c r="J53" s="56">
        <f t="shared" si="8"/>
        <v>0</v>
      </c>
      <c r="K53" s="56">
        <f t="shared" ref="K53" si="9">K54+K55+K56+K57+K58+K59</f>
        <v>0</v>
      </c>
      <c r="L53" s="56">
        <f t="shared" si="8"/>
        <v>0</v>
      </c>
    </row>
    <row r="54" spans="1:12" ht="57" customHeight="1" x14ac:dyDescent="0.25">
      <c r="A54" s="139"/>
      <c r="B54" s="139"/>
      <c r="C54" s="139"/>
      <c r="D54" s="65" t="s">
        <v>77</v>
      </c>
      <c r="E54" s="55">
        <v>1175.7254399999999</v>
      </c>
      <c r="F54" s="56">
        <v>3000</v>
      </c>
      <c r="G54" s="56">
        <v>0</v>
      </c>
      <c r="H54" s="56">
        <f>H55*4</f>
        <v>0</v>
      </c>
      <c r="I54" s="56">
        <v>0</v>
      </c>
      <c r="J54" s="56">
        <v>0</v>
      </c>
      <c r="K54" s="56">
        <v>0</v>
      </c>
      <c r="L54" s="56">
        <v>0</v>
      </c>
    </row>
    <row r="55" spans="1:12" ht="56.25" customHeight="1" x14ac:dyDescent="0.25">
      <c r="A55" s="139"/>
      <c r="B55" s="139"/>
      <c r="C55" s="139"/>
      <c r="D55" s="65" t="s">
        <v>78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9">
        <v>0</v>
      </c>
      <c r="K55" s="59">
        <v>0</v>
      </c>
      <c r="L55" s="59">
        <v>0</v>
      </c>
    </row>
    <row r="56" spans="1:12" ht="34.5" customHeight="1" x14ac:dyDescent="0.25">
      <c r="A56" s="139"/>
      <c r="B56" s="139"/>
      <c r="C56" s="139"/>
      <c r="D56" s="65" t="s">
        <v>79</v>
      </c>
      <c r="E56" s="56">
        <v>0</v>
      </c>
      <c r="F56" s="56">
        <v>0</v>
      </c>
      <c r="G56" s="56">
        <v>0</v>
      </c>
      <c r="H56" s="56">
        <v>500</v>
      </c>
      <c r="I56" s="56">
        <v>0</v>
      </c>
      <c r="J56" s="59">
        <v>0</v>
      </c>
      <c r="K56" s="59">
        <v>0</v>
      </c>
      <c r="L56" s="59">
        <v>0</v>
      </c>
    </row>
    <row r="57" spans="1:12" ht="38.25" x14ac:dyDescent="0.25">
      <c r="A57" s="139"/>
      <c r="B57" s="139"/>
      <c r="C57" s="139"/>
      <c r="D57" s="65" t="s">
        <v>80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</row>
    <row r="58" spans="1:12" ht="38.25" x14ac:dyDescent="0.25">
      <c r="A58" s="139"/>
      <c r="B58" s="139"/>
      <c r="C58" s="139"/>
      <c r="D58" s="65" t="s">
        <v>81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</row>
    <row r="59" spans="1:12" ht="31.5" customHeight="1" x14ac:dyDescent="0.25">
      <c r="A59" s="140"/>
      <c r="B59" s="140"/>
      <c r="C59" s="140"/>
      <c r="D59" s="65" t="s">
        <v>82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</row>
    <row r="60" spans="1:12" ht="31.5" customHeight="1" x14ac:dyDescent="0.25">
      <c r="A60" s="138" t="s">
        <v>92</v>
      </c>
      <c r="B60" s="138" t="s">
        <v>93</v>
      </c>
      <c r="C60" s="138" t="s">
        <v>75</v>
      </c>
      <c r="D60" s="65" t="s">
        <v>76</v>
      </c>
      <c r="E60" s="56">
        <v>0</v>
      </c>
      <c r="F60" s="55">
        <f t="shared" ref="F60:L60" si="10">F61+F62+F63+F64+F65+F66</f>
        <v>197.70382000000001</v>
      </c>
      <c r="G60" s="56">
        <f t="shared" si="10"/>
        <v>0</v>
      </c>
      <c r="H60" s="56">
        <f t="shared" si="10"/>
        <v>0</v>
      </c>
      <c r="I60" s="56">
        <f t="shared" si="10"/>
        <v>0</v>
      </c>
      <c r="J60" s="56">
        <f t="shared" si="10"/>
        <v>0</v>
      </c>
      <c r="K60" s="56">
        <f t="shared" ref="K60" si="11">K61+K62+K63+K64+K65+K66</f>
        <v>0</v>
      </c>
      <c r="L60" s="56">
        <f t="shared" si="10"/>
        <v>0</v>
      </c>
    </row>
    <row r="61" spans="1:12" ht="46.5" customHeight="1" x14ac:dyDescent="0.25">
      <c r="A61" s="139"/>
      <c r="B61" s="139"/>
      <c r="C61" s="139"/>
      <c r="D61" s="65" t="s">
        <v>77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</row>
    <row r="62" spans="1:12" ht="46.5" customHeight="1" x14ac:dyDescent="0.25">
      <c r="A62" s="139"/>
      <c r="B62" s="139"/>
      <c r="C62" s="139"/>
      <c r="D62" s="65" t="s">
        <v>78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</row>
    <row r="63" spans="1:12" ht="32.25" customHeight="1" x14ac:dyDescent="0.25">
      <c r="A63" s="139"/>
      <c r="B63" s="139"/>
      <c r="C63" s="139"/>
      <c r="D63" s="65" t="s">
        <v>79</v>
      </c>
      <c r="E63" s="56">
        <v>0</v>
      </c>
      <c r="F63" s="55">
        <v>197.70382000000001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</row>
    <row r="64" spans="1:12" ht="42.75" customHeight="1" x14ac:dyDescent="0.25">
      <c r="A64" s="139"/>
      <c r="B64" s="139"/>
      <c r="C64" s="139"/>
      <c r="D64" s="65" t="s">
        <v>80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</row>
    <row r="65" spans="1:12" ht="42.75" customHeight="1" x14ac:dyDescent="0.25">
      <c r="A65" s="139"/>
      <c r="B65" s="139"/>
      <c r="C65" s="139"/>
      <c r="D65" s="65" t="s">
        <v>81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</row>
    <row r="66" spans="1:12" ht="56.25" customHeight="1" x14ac:dyDescent="0.25">
      <c r="A66" s="140"/>
      <c r="B66" s="140"/>
      <c r="C66" s="140"/>
      <c r="D66" s="65" t="s">
        <v>82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</row>
    <row r="67" spans="1:12" ht="15.75" customHeight="1" x14ac:dyDescent="0.25">
      <c r="A67" s="138" t="s">
        <v>94</v>
      </c>
      <c r="B67" s="144" t="s">
        <v>95</v>
      </c>
      <c r="C67" s="147" t="s">
        <v>83</v>
      </c>
      <c r="D67" s="65" t="s">
        <v>76</v>
      </c>
      <c r="E67" s="56">
        <f t="shared" ref="E67:J67" si="12">SUM(E68:E70)</f>
        <v>0</v>
      </c>
      <c r="F67" s="56">
        <f t="shared" si="12"/>
        <v>0</v>
      </c>
      <c r="G67" s="56">
        <f t="shared" si="12"/>
        <v>0</v>
      </c>
      <c r="H67" s="56">
        <f t="shared" si="12"/>
        <v>0</v>
      </c>
      <c r="I67" s="56">
        <f t="shared" si="12"/>
        <v>0</v>
      </c>
      <c r="J67" s="56">
        <f t="shared" si="12"/>
        <v>0</v>
      </c>
      <c r="K67" s="56">
        <f>SUM(K68:K70)</f>
        <v>0</v>
      </c>
      <c r="L67" s="56">
        <f>SUM(L68:L70)</f>
        <v>0</v>
      </c>
    </row>
    <row r="68" spans="1:12" ht="51" x14ac:dyDescent="0.25">
      <c r="A68" s="139"/>
      <c r="B68" s="145"/>
      <c r="C68" s="147"/>
      <c r="D68" s="65" t="s">
        <v>77</v>
      </c>
      <c r="E68" s="56">
        <f t="shared" ref="E68:L68" si="13">E69*4</f>
        <v>0</v>
      </c>
      <c r="F68" s="56">
        <f t="shared" si="13"/>
        <v>0</v>
      </c>
      <c r="G68" s="56">
        <f t="shared" si="13"/>
        <v>0</v>
      </c>
      <c r="H68" s="56">
        <f t="shared" si="13"/>
        <v>0</v>
      </c>
      <c r="I68" s="56">
        <f t="shared" si="13"/>
        <v>0</v>
      </c>
      <c r="J68" s="56">
        <f t="shared" si="13"/>
        <v>0</v>
      </c>
      <c r="K68" s="56">
        <f t="shared" si="13"/>
        <v>0</v>
      </c>
      <c r="L68" s="56">
        <f t="shared" si="13"/>
        <v>0</v>
      </c>
    </row>
    <row r="69" spans="1:12" ht="51" x14ac:dyDescent="0.25">
      <c r="A69" s="139"/>
      <c r="B69" s="145"/>
      <c r="C69" s="147"/>
      <c r="D69" s="65" t="s">
        <v>78</v>
      </c>
      <c r="E69" s="56">
        <f t="shared" ref="E69:L69" si="14">E70*1</f>
        <v>0</v>
      </c>
      <c r="F69" s="56">
        <f t="shared" si="14"/>
        <v>0</v>
      </c>
      <c r="G69" s="56">
        <f t="shared" si="14"/>
        <v>0</v>
      </c>
      <c r="H69" s="56">
        <f t="shared" si="14"/>
        <v>0</v>
      </c>
      <c r="I69" s="56">
        <f t="shared" si="14"/>
        <v>0</v>
      </c>
      <c r="J69" s="56">
        <f t="shared" si="14"/>
        <v>0</v>
      </c>
      <c r="K69" s="56">
        <f t="shared" si="14"/>
        <v>0</v>
      </c>
      <c r="L69" s="56">
        <f t="shared" si="14"/>
        <v>0</v>
      </c>
    </row>
    <row r="70" spans="1:12" ht="25.5" x14ac:dyDescent="0.25">
      <c r="A70" s="139"/>
      <c r="B70" s="145"/>
      <c r="C70" s="147"/>
      <c r="D70" s="65" t="s">
        <v>79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</row>
    <row r="71" spans="1:12" ht="38.25" x14ac:dyDescent="0.25">
      <c r="A71" s="139"/>
      <c r="B71" s="145"/>
      <c r="C71" s="147"/>
      <c r="D71" s="65" t="s">
        <v>80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</row>
    <row r="72" spans="1:12" ht="38.25" x14ac:dyDescent="0.25">
      <c r="A72" s="139"/>
      <c r="B72" s="145"/>
      <c r="C72" s="147"/>
      <c r="D72" s="65" t="s">
        <v>81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</row>
    <row r="73" spans="1:12" ht="18.75" customHeight="1" x14ac:dyDescent="0.25">
      <c r="A73" s="140"/>
      <c r="B73" s="146"/>
      <c r="C73" s="147"/>
      <c r="D73" s="65" t="s">
        <v>82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</row>
    <row r="74" spans="1:12" ht="18.75" customHeight="1" x14ac:dyDescent="0.25">
      <c r="A74" s="138" t="s">
        <v>96</v>
      </c>
      <c r="B74" s="138" t="s">
        <v>97</v>
      </c>
      <c r="C74" s="138" t="s">
        <v>75</v>
      </c>
      <c r="D74" s="65" t="s">
        <v>76</v>
      </c>
      <c r="E74" s="56">
        <f t="shared" ref="E74:J74" si="15">E75+E76+E77+E78+E79+E80</f>
        <v>0</v>
      </c>
      <c r="F74" s="56">
        <f t="shared" si="15"/>
        <v>1000</v>
      </c>
      <c r="G74" s="56">
        <f t="shared" si="15"/>
        <v>1200</v>
      </c>
      <c r="H74" s="56">
        <f t="shared" si="15"/>
        <v>1200</v>
      </c>
      <c r="I74" s="56">
        <f t="shared" si="15"/>
        <v>1200</v>
      </c>
      <c r="J74" s="56">
        <f t="shared" si="15"/>
        <v>1300</v>
      </c>
      <c r="K74" s="56">
        <f>K75+K76+K77+K78+K79+K80</f>
        <v>1300</v>
      </c>
      <c r="L74" s="56">
        <f>L75+L76+L77+L78+L79+L80</f>
        <v>1300</v>
      </c>
    </row>
    <row r="75" spans="1:12" ht="51" x14ac:dyDescent="0.25">
      <c r="A75" s="139"/>
      <c r="B75" s="139"/>
      <c r="C75" s="139"/>
      <c r="D75" s="65" t="s">
        <v>77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9">
        <v>0</v>
      </c>
      <c r="K75" s="59">
        <v>0</v>
      </c>
      <c r="L75" s="59">
        <v>0</v>
      </c>
    </row>
    <row r="76" spans="1:12" ht="51" x14ac:dyDescent="0.25">
      <c r="A76" s="139"/>
      <c r="B76" s="139"/>
      <c r="C76" s="139"/>
      <c r="D76" s="65" t="s">
        <v>78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9">
        <v>0</v>
      </c>
      <c r="K76" s="59">
        <v>0</v>
      </c>
      <c r="L76" s="59">
        <v>0</v>
      </c>
    </row>
    <row r="77" spans="1:12" ht="25.5" x14ac:dyDescent="0.25">
      <c r="A77" s="139"/>
      <c r="B77" s="139"/>
      <c r="C77" s="139"/>
      <c r="D77" s="65" t="s">
        <v>79</v>
      </c>
      <c r="E77" s="56">
        <v>0</v>
      </c>
      <c r="F77" s="56">
        <v>1000</v>
      </c>
      <c r="G77" s="56">
        <v>1200</v>
      </c>
      <c r="H77" s="56">
        <v>1200</v>
      </c>
      <c r="I77" s="56">
        <v>1200</v>
      </c>
      <c r="J77" s="59">
        <v>1300</v>
      </c>
      <c r="K77" s="59">
        <v>1300</v>
      </c>
      <c r="L77" s="59">
        <v>1300</v>
      </c>
    </row>
    <row r="78" spans="1:12" ht="38.25" x14ac:dyDescent="0.25">
      <c r="A78" s="139"/>
      <c r="B78" s="139"/>
      <c r="C78" s="139"/>
      <c r="D78" s="65" t="s">
        <v>80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9">
        <v>0</v>
      </c>
      <c r="K78" s="59">
        <v>0</v>
      </c>
      <c r="L78" s="59">
        <v>0</v>
      </c>
    </row>
    <row r="79" spans="1:12" ht="38.25" x14ac:dyDescent="0.25">
      <c r="A79" s="139"/>
      <c r="B79" s="139"/>
      <c r="C79" s="139"/>
      <c r="D79" s="65" t="s">
        <v>81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9">
        <v>0</v>
      </c>
      <c r="K79" s="59">
        <v>0</v>
      </c>
      <c r="L79" s="59">
        <v>0</v>
      </c>
    </row>
    <row r="80" spans="1:12" ht="27.75" customHeight="1" x14ac:dyDescent="0.25">
      <c r="A80" s="140"/>
      <c r="B80" s="140"/>
      <c r="C80" s="140"/>
      <c r="D80" s="65" t="s">
        <v>82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9">
        <v>0</v>
      </c>
      <c r="K80" s="59">
        <v>0</v>
      </c>
      <c r="L80" s="59">
        <v>0</v>
      </c>
    </row>
    <row r="81" spans="1:12" ht="15.75" customHeight="1" x14ac:dyDescent="0.25">
      <c r="A81" s="138" t="s">
        <v>98</v>
      </c>
      <c r="B81" s="138" t="s">
        <v>99</v>
      </c>
      <c r="C81" s="138" t="s">
        <v>75</v>
      </c>
      <c r="D81" s="65" t="s">
        <v>76</v>
      </c>
      <c r="E81" s="56">
        <f>E82+E83+E84+E85</f>
        <v>70</v>
      </c>
      <c r="F81" s="56">
        <f>SUM(F82:F84)</f>
        <v>0</v>
      </c>
      <c r="G81" s="56">
        <f>SUM(G82:G84)</f>
        <v>0</v>
      </c>
      <c r="H81" s="56">
        <f>SUM(H82:H84)</f>
        <v>0</v>
      </c>
      <c r="I81" s="56">
        <v>0</v>
      </c>
      <c r="J81" s="59">
        <v>0</v>
      </c>
      <c r="K81" s="59">
        <v>0</v>
      </c>
      <c r="L81" s="59">
        <v>0</v>
      </c>
    </row>
    <row r="82" spans="1:12" ht="51" x14ac:dyDescent="0.25">
      <c r="A82" s="139"/>
      <c r="B82" s="139"/>
      <c r="C82" s="139"/>
      <c r="D82" s="65" t="s">
        <v>77</v>
      </c>
      <c r="E82" s="56">
        <f>E83*4</f>
        <v>0</v>
      </c>
      <c r="F82" s="56">
        <f>F83*4</f>
        <v>0</v>
      </c>
      <c r="G82" s="56">
        <f>G83*4</f>
        <v>0</v>
      </c>
      <c r="H82" s="56">
        <f>H83*4</f>
        <v>0</v>
      </c>
      <c r="I82" s="56">
        <f>I83*4</f>
        <v>0</v>
      </c>
      <c r="J82" s="59">
        <v>0</v>
      </c>
      <c r="K82" s="59">
        <v>0</v>
      </c>
      <c r="L82" s="59">
        <v>0</v>
      </c>
    </row>
    <row r="83" spans="1:12" ht="51" x14ac:dyDescent="0.25">
      <c r="A83" s="139"/>
      <c r="B83" s="139"/>
      <c r="C83" s="139"/>
      <c r="D83" s="65" t="s">
        <v>78</v>
      </c>
      <c r="E83" s="56">
        <v>0</v>
      </c>
      <c r="F83" s="56">
        <f>F84*1</f>
        <v>0</v>
      </c>
      <c r="G83" s="56">
        <f>G84*1</f>
        <v>0</v>
      </c>
      <c r="H83" s="56">
        <f>H84*1</f>
        <v>0</v>
      </c>
      <c r="I83" s="56">
        <v>0</v>
      </c>
      <c r="J83" s="59">
        <v>0</v>
      </c>
      <c r="K83" s="59">
        <v>0</v>
      </c>
      <c r="L83" s="59">
        <v>0</v>
      </c>
    </row>
    <row r="84" spans="1:12" ht="25.5" x14ac:dyDescent="0.25">
      <c r="A84" s="139"/>
      <c r="B84" s="139"/>
      <c r="C84" s="139"/>
      <c r="D84" s="65" t="s">
        <v>79</v>
      </c>
      <c r="E84" s="56">
        <v>70</v>
      </c>
      <c r="F84" s="56">
        <f>'[1]Приложение 6'!I23</f>
        <v>0</v>
      </c>
      <c r="G84" s="56">
        <f>'[1]Приложение 6'!J23</f>
        <v>0</v>
      </c>
      <c r="H84" s="56">
        <f>'[1]Приложение 6'!K23</f>
        <v>0</v>
      </c>
      <c r="I84" s="56">
        <v>0</v>
      </c>
      <c r="J84" s="59">
        <v>0</v>
      </c>
      <c r="K84" s="59">
        <v>0</v>
      </c>
      <c r="L84" s="59">
        <v>0</v>
      </c>
    </row>
    <row r="85" spans="1:12" ht="38.25" x14ac:dyDescent="0.25">
      <c r="A85" s="139"/>
      <c r="B85" s="139"/>
      <c r="C85" s="139"/>
      <c r="D85" s="65" t="s">
        <v>80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9">
        <v>0</v>
      </c>
      <c r="K85" s="59">
        <v>0</v>
      </c>
      <c r="L85" s="59">
        <v>0</v>
      </c>
    </row>
    <row r="86" spans="1:12" ht="38.25" x14ac:dyDescent="0.25">
      <c r="A86" s="139"/>
      <c r="B86" s="139"/>
      <c r="C86" s="139"/>
      <c r="D86" s="65" t="s">
        <v>81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9">
        <v>0</v>
      </c>
      <c r="K86" s="59">
        <v>0</v>
      </c>
      <c r="L86" s="59">
        <v>0</v>
      </c>
    </row>
    <row r="87" spans="1:12" ht="25.5" x14ac:dyDescent="0.25">
      <c r="A87" s="140"/>
      <c r="B87" s="140"/>
      <c r="C87" s="140"/>
      <c r="D87" s="65" t="s">
        <v>82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9">
        <v>0</v>
      </c>
      <c r="K87" s="59">
        <v>0</v>
      </c>
      <c r="L87" s="59">
        <v>0</v>
      </c>
    </row>
    <row r="88" spans="1:12" ht="15.75" customHeight="1" x14ac:dyDescent="0.25">
      <c r="A88" s="138" t="s">
        <v>100</v>
      </c>
      <c r="B88" s="138" t="s">
        <v>101</v>
      </c>
      <c r="C88" s="138" t="s">
        <v>75</v>
      </c>
      <c r="D88" s="65" t="s">
        <v>76</v>
      </c>
      <c r="E88" s="56">
        <f>SUM(E89:E91)</f>
        <v>110</v>
      </c>
      <c r="F88" s="56">
        <f>SUM(F89:F91)</f>
        <v>0</v>
      </c>
      <c r="G88" s="56">
        <f>SUM(G89:G91)</f>
        <v>0</v>
      </c>
      <c r="H88" s="56">
        <f>SUM(H89:H91)</f>
        <v>0</v>
      </c>
      <c r="I88" s="56">
        <f>SUM(I89:I91)</f>
        <v>0</v>
      </c>
      <c r="J88" s="59">
        <v>0</v>
      </c>
      <c r="K88" s="59">
        <v>0</v>
      </c>
      <c r="L88" s="59">
        <v>0</v>
      </c>
    </row>
    <row r="89" spans="1:12" ht="51" x14ac:dyDescent="0.25">
      <c r="A89" s="139"/>
      <c r="B89" s="139"/>
      <c r="C89" s="139"/>
      <c r="D89" s="65" t="s">
        <v>77</v>
      </c>
      <c r="E89" s="56">
        <f>E90*4</f>
        <v>0</v>
      </c>
      <c r="F89" s="56">
        <f>F90*4</f>
        <v>0</v>
      </c>
      <c r="G89" s="56">
        <f>G90*4</f>
        <v>0</v>
      </c>
      <c r="H89" s="56">
        <f>H90*4</f>
        <v>0</v>
      </c>
      <c r="I89" s="56">
        <f>I90*4</f>
        <v>0</v>
      </c>
      <c r="J89" s="59">
        <v>0</v>
      </c>
      <c r="K89" s="59">
        <v>0</v>
      </c>
      <c r="L89" s="59">
        <v>0</v>
      </c>
    </row>
    <row r="90" spans="1:12" ht="51" x14ac:dyDescent="0.25">
      <c r="A90" s="139"/>
      <c r="B90" s="139"/>
      <c r="C90" s="139"/>
      <c r="D90" s="65" t="s">
        <v>78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9">
        <v>0</v>
      </c>
      <c r="K90" s="59">
        <v>0</v>
      </c>
      <c r="L90" s="59">
        <v>0</v>
      </c>
    </row>
    <row r="91" spans="1:12" ht="25.5" x14ac:dyDescent="0.25">
      <c r="A91" s="139"/>
      <c r="B91" s="139"/>
      <c r="C91" s="139"/>
      <c r="D91" s="65" t="s">
        <v>79</v>
      </c>
      <c r="E91" s="56">
        <v>110</v>
      </c>
      <c r="F91" s="56">
        <v>0</v>
      </c>
      <c r="G91" s="56">
        <v>0</v>
      </c>
      <c r="H91" s="56">
        <v>0</v>
      </c>
      <c r="I91" s="56">
        <v>0</v>
      </c>
      <c r="J91" s="59">
        <v>0</v>
      </c>
      <c r="K91" s="59">
        <v>0</v>
      </c>
      <c r="L91" s="59">
        <v>0</v>
      </c>
    </row>
    <row r="92" spans="1:12" ht="38.25" x14ac:dyDescent="0.25">
      <c r="A92" s="139"/>
      <c r="B92" s="139"/>
      <c r="C92" s="139"/>
      <c r="D92" s="65" t="s">
        <v>80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9">
        <v>0</v>
      </c>
      <c r="K92" s="59">
        <v>0</v>
      </c>
      <c r="L92" s="59">
        <v>0</v>
      </c>
    </row>
    <row r="93" spans="1:12" ht="38.25" x14ac:dyDescent="0.25">
      <c r="A93" s="139"/>
      <c r="B93" s="139"/>
      <c r="C93" s="139"/>
      <c r="D93" s="65" t="s">
        <v>81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9">
        <v>0</v>
      </c>
      <c r="K93" s="59">
        <v>0</v>
      </c>
      <c r="L93" s="59">
        <v>0</v>
      </c>
    </row>
    <row r="94" spans="1:12" ht="31.5" customHeight="1" x14ac:dyDescent="0.25">
      <c r="A94" s="140"/>
      <c r="B94" s="140"/>
      <c r="C94" s="140"/>
      <c r="D94" s="65" t="s">
        <v>82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9">
        <v>0</v>
      </c>
      <c r="K94" s="59">
        <v>0</v>
      </c>
      <c r="L94" s="59">
        <v>0</v>
      </c>
    </row>
    <row r="95" spans="1:12" ht="15.75" customHeight="1" x14ac:dyDescent="0.25">
      <c r="A95" s="138" t="s">
        <v>102</v>
      </c>
      <c r="B95" s="138" t="s">
        <v>103</v>
      </c>
      <c r="C95" s="138" t="s">
        <v>75</v>
      </c>
      <c r="D95" s="65" t="s">
        <v>76</v>
      </c>
      <c r="E95" s="56">
        <f t="shared" ref="E95:L95" si="16">SUM(E96:E98)</f>
        <v>20</v>
      </c>
      <c r="F95" s="56">
        <f t="shared" si="16"/>
        <v>0</v>
      </c>
      <c r="G95" s="56">
        <f t="shared" si="16"/>
        <v>0</v>
      </c>
      <c r="H95" s="56">
        <f t="shared" si="16"/>
        <v>0</v>
      </c>
      <c r="I95" s="56">
        <f t="shared" si="16"/>
        <v>300</v>
      </c>
      <c r="J95" s="56">
        <f t="shared" si="16"/>
        <v>200</v>
      </c>
      <c r="K95" s="56">
        <f t="shared" ref="K95" si="17">SUM(K96:K98)</f>
        <v>200</v>
      </c>
      <c r="L95" s="56">
        <f t="shared" si="16"/>
        <v>200</v>
      </c>
    </row>
    <row r="96" spans="1:12" ht="51" x14ac:dyDescent="0.25">
      <c r="A96" s="139"/>
      <c r="B96" s="139"/>
      <c r="C96" s="139"/>
      <c r="D96" s="65" t="s">
        <v>77</v>
      </c>
      <c r="E96" s="56">
        <f>E97*4</f>
        <v>0</v>
      </c>
      <c r="F96" s="56">
        <f>F97*4</f>
        <v>0</v>
      </c>
      <c r="G96" s="56">
        <f>G97*4</f>
        <v>0</v>
      </c>
      <c r="H96" s="56">
        <f>H97*4</f>
        <v>0</v>
      </c>
      <c r="I96" s="56">
        <f>I97*4</f>
        <v>0</v>
      </c>
      <c r="J96" s="59">
        <v>0</v>
      </c>
      <c r="K96" s="59">
        <v>0</v>
      </c>
      <c r="L96" s="59">
        <v>0</v>
      </c>
    </row>
    <row r="97" spans="1:12" ht="51" x14ac:dyDescent="0.25">
      <c r="A97" s="139"/>
      <c r="B97" s="139"/>
      <c r="C97" s="139"/>
      <c r="D97" s="65" t="s">
        <v>78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9">
        <v>0</v>
      </c>
      <c r="K97" s="59">
        <v>0</v>
      </c>
      <c r="L97" s="59">
        <v>0</v>
      </c>
    </row>
    <row r="98" spans="1:12" ht="25.5" x14ac:dyDescent="0.25">
      <c r="A98" s="139"/>
      <c r="B98" s="139"/>
      <c r="C98" s="139"/>
      <c r="D98" s="65" t="s">
        <v>104</v>
      </c>
      <c r="E98" s="56">
        <v>20</v>
      </c>
      <c r="F98" s="56">
        <v>0</v>
      </c>
      <c r="G98" s="56">
        <f>G105</f>
        <v>0</v>
      </c>
      <c r="H98" s="56">
        <v>0</v>
      </c>
      <c r="I98" s="56">
        <v>300</v>
      </c>
      <c r="J98" s="59">
        <f>J102</f>
        <v>200</v>
      </c>
      <c r="K98" s="59">
        <f t="shared" ref="K98:L98" si="18">K102</f>
        <v>200</v>
      </c>
      <c r="L98" s="59">
        <f t="shared" si="18"/>
        <v>200</v>
      </c>
    </row>
    <row r="99" spans="1:12" ht="38.25" x14ac:dyDescent="0.25">
      <c r="A99" s="139"/>
      <c r="B99" s="139"/>
      <c r="C99" s="139"/>
      <c r="D99" s="65" t="s">
        <v>80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9">
        <v>0</v>
      </c>
      <c r="K99" s="59">
        <v>0</v>
      </c>
      <c r="L99" s="59">
        <v>0</v>
      </c>
    </row>
    <row r="100" spans="1:12" ht="38.25" x14ac:dyDescent="0.25">
      <c r="A100" s="139"/>
      <c r="B100" s="139"/>
      <c r="C100" s="139"/>
      <c r="D100" s="65" t="s">
        <v>81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9">
        <v>0</v>
      </c>
      <c r="K100" s="59">
        <v>0</v>
      </c>
      <c r="L100" s="59">
        <v>0</v>
      </c>
    </row>
    <row r="101" spans="1:12" ht="31.5" customHeight="1" x14ac:dyDescent="0.25">
      <c r="A101" s="140"/>
      <c r="B101" s="140"/>
      <c r="C101" s="140"/>
      <c r="D101" s="65" t="s">
        <v>82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9">
        <v>0</v>
      </c>
      <c r="K101" s="59">
        <v>0</v>
      </c>
      <c r="L101" s="59">
        <v>0</v>
      </c>
    </row>
    <row r="102" spans="1:12" ht="15.75" customHeight="1" x14ac:dyDescent="0.25">
      <c r="A102" s="141" t="s">
        <v>105</v>
      </c>
      <c r="B102" s="138" t="s">
        <v>106</v>
      </c>
      <c r="C102" s="138" t="s">
        <v>75</v>
      </c>
      <c r="D102" s="65" t="s">
        <v>76</v>
      </c>
      <c r="E102" s="56">
        <v>20</v>
      </c>
      <c r="F102" s="56">
        <v>0</v>
      </c>
      <c r="G102" s="56">
        <f>G105</f>
        <v>0</v>
      </c>
      <c r="H102" s="56">
        <v>0</v>
      </c>
      <c r="I102" s="56">
        <f>I105</f>
        <v>300</v>
      </c>
      <c r="J102" s="59">
        <f>J105</f>
        <v>200</v>
      </c>
      <c r="K102" s="59">
        <f>K105</f>
        <v>200</v>
      </c>
      <c r="L102" s="59">
        <f>L105</f>
        <v>200</v>
      </c>
    </row>
    <row r="103" spans="1:12" ht="51" x14ac:dyDescent="0.25">
      <c r="A103" s="142"/>
      <c r="B103" s="139"/>
      <c r="C103" s="139"/>
      <c r="D103" s="65" t="s">
        <v>77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9">
        <v>0</v>
      </c>
      <c r="K103" s="59">
        <v>0</v>
      </c>
      <c r="L103" s="59">
        <v>0</v>
      </c>
    </row>
    <row r="104" spans="1:12" ht="51" x14ac:dyDescent="0.25">
      <c r="A104" s="142"/>
      <c r="B104" s="139"/>
      <c r="C104" s="139"/>
      <c r="D104" s="65" t="s">
        <v>78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9">
        <v>0</v>
      </c>
      <c r="K104" s="59">
        <v>0</v>
      </c>
      <c r="L104" s="59">
        <v>0</v>
      </c>
    </row>
    <row r="105" spans="1:12" ht="25.5" x14ac:dyDescent="0.25">
      <c r="A105" s="142"/>
      <c r="B105" s="139"/>
      <c r="C105" s="139"/>
      <c r="D105" s="65" t="s">
        <v>79</v>
      </c>
      <c r="E105" s="56">
        <v>20</v>
      </c>
      <c r="F105" s="56">
        <v>0</v>
      </c>
      <c r="G105" s="56">
        <v>0</v>
      </c>
      <c r="H105" s="56">
        <v>0</v>
      </c>
      <c r="I105" s="56">
        <v>300</v>
      </c>
      <c r="J105" s="59">
        <v>200</v>
      </c>
      <c r="K105" s="59">
        <v>200</v>
      </c>
      <c r="L105" s="59">
        <v>200</v>
      </c>
    </row>
    <row r="106" spans="1:12" ht="38.25" x14ac:dyDescent="0.25">
      <c r="A106" s="142"/>
      <c r="B106" s="139"/>
      <c r="C106" s="139"/>
      <c r="D106" s="65" t="s">
        <v>80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9">
        <v>0</v>
      </c>
      <c r="K106" s="59">
        <v>0</v>
      </c>
      <c r="L106" s="59">
        <v>0</v>
      </c>
    </row>
    <row r="107" spans="1:12" ht="38.25" x14ac:dyDescent="0.25">
      <c r="A107" s="142"/>
      <c r="B107" s="139"/>
      <c r="C107" s="139"/>
      <c r="D107" s="65" t="s">
        <v>81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9">
        <v>0</v>
      </c>
      <c r="K107" s="59">
        <v>0</v>
      </c>
      <c r="L107" s="59">
        <v>0</v>
      </c>
    </row>
    <row r="108" spans="1:12" ht="25.5" x14ac:dyDescent="0.25">
      <c r="A108" s="143"/>
      <c r="B108" s="140"/>
      <c r="C108" s="140"/>
      <c r="D108" s="65" t="s">
        <v>82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9">
        <v>0</v>
      </c>
      <c r="K108" s="59">
        <v>0</v>
      </c>
      <c r="L108" s="59">
        <v>0</v>
      </c>
    </row>
    <row r="109" spans="1:12" ht="15.75" customHeight="1" x14ac:dyDescent="0.25">
      <c r="A109" s="60"/>
      <c r="B109" s="60"/>
      <c r="C109" s="60"/>
      <c r="D109" s="60"/>
      <c r="E109" s="60"/>
      <c r="F109" s="60"/>
      <c r="G109" s="60"/>
      <c r="H109" s="60"/>
      <c r="I109" s="60"/>
    </row>
    <row r="110" spans="1:12" ht="16.5" x14ac:dyDescent="0.25">
      <c r="A110" s="135" t="s">
        <v>47</v>
      </c>
      <c r="B110" s="136"/>
      <c r="C110" s="136"/>
      <c r="D110" s="136"/>
      <c r="E110" s="136"/>
      <c r="F110" s="136"/>
      <c r="G110" s="63"/>
      <c r="H110" s="63"/>
      <c r="I110" s="75"/>
    </row>
    <row r="111" spans="1:12" ht="16.5" x14ac:dyDescent="0.25">
      <c r="A111" s="135" t="s">
        <v>39</v>
      </c>
      <c r="B111" s="135"/>
      <c r="C111" s="135"/>
      <c r="D111" s="135"/>
      <c r="E111" s="135"/>
      <c r="F111" s="135"/>
      <c r="G111" s="63"/>
      <c r="H111" s="63"/>
      <c r="I111" s="75"/>
    </row>
    <row r="112" spans="1:12" ht="16.5" x14ac:dyDescent="0.25">
      <c r="A112" s="135" t="s">
        <v>40</v>
      </c>
      <c r="B112" s="135"/>
      <c r="C112" s="135"/>
      <c r="D112" s="135"/>
      <c r="E112" s="135"/>
      <c r="F112" s="135"/>
      <c r="G112" s="137" t="s">
        <v>49</v>
      </c>
      <c r="H112" s="137"/>
      <c r="I112" s="137"/>
    </row>
    <row r="116" ht="15.75" customHeight="1" x14ac:dyDescent="0.25"/>
    <row r="122" ht="18.75" customHeight="1" x14ac:dyDescent="0.25"/>
    <row r="123" ht="15.75" customHeight="1" x14ac:dyDescent="0.25"/>
    <row r="127" ht="28.5" customHeight="1" x14ac:dyDescent="0.25"/>
    <row r="130" ht="15.75" customHeight="1" x14ac:dyDescent="0.25"/>
    <row r="137" ht="15.75" customHeight="1" x14ac:dyDescent="0.25"/>
    <row r="144" ht="15.75" customHeight="1" x14ac:dyDescent="0.25"/>
    <row r="151" ht="18.75" customHeight="1" x14ac:dyDescent="0.25"/>
    <row r="156" ht="38.25" customHeight="1" x14ac:dyDescent="0.25"/>
    <row r="158" ht="15.75" customHeight="1" x14ac:dyDescent="0.25"/>
    <row r="162" ht="43.5" customHeight="1" x14ac:dyDescent="0.25"/>
    <row r="164" ht="90" customHeight="1" x14ac:dyDescent="0.25"/>
    <row r="165" ht="15.75" customHeight="1" x14ac:dyDescent="0.25"/>
    <row r="172" ht="18.75" customHeight="1" x14ac:dyDescent="0.25"/>
    <row r="186" spans="10:11" ht="18" customHeight="1" x14ac:dyDescent="0.25"/>
    <row r="187" spans="10:11" ht="15" customHeight="1" x14ac:dyDescent="0.25"/>
    <row r="188" spans="10:11" ht="13.5" customHeight="1" x14ac:dyDescent="0.25"/>
    <row r="189" spans="10:11" ht="14.25" customHeight="1" x14ac:dyDescent="0.25">
      <c r="J189" s="61"/>
      <c r="K189" s="61"/>
    </row>
  </sheetData>
  <mergeCells count="55">
    <mergeCell ref="H1:J1"/>
    <mergeCell ref="H2:J2"/>
    <mergeCell ref="H3:J3"/>
    <mergeCell ref="H4:J4"/>
    <mergeCell ref="H6:J6"/>
    <mergeCell ref="H7:J10"/>
    <mergeCell ref="A12:I12"/>
    <mergeCell ref="A13:I13"/>
    <mergeCell ref="A14:D14"/>
    <mergeCell ref="A15:A16"/>
    <mergeCell ref="B15:B16"/>
    <mergeCell ref="C15:C16"/>
    <mergeCell ref="D15:D16"/>
    <mergeCell ref="E15:L15"/>
    <mergeCell ref="A18:A31"/>
    <mergeCell ref="B18:B31"/>
    <mergeCell ref="C18:C24"/>
    <mergeCell ref="C25:C31"/>
    <mergeCell ref="A32:A38"/>
    <mergeCell ref="B32:B38"/>
    <mergeCell ref="C32:C38"/>
    <mergeCell ref="A39:A45"/>
    <mergeCell ref="B39:B45"/>
    <mergeCell ref="C39:C45"/>
    <mergeCell ref="A46:A52"/>
    <mergeCell ref="B46:B52"/>
    <mergeCell ref="C46:C52"/>
    <mergeCell ref="A53:A59"/>
    <mergeCell ref="B53:B59"/>
    <mergeCell ref="C53:C59"/>
    <mergeCell ref="A60:A66"/>
    <mergeCell ref="B60:B66"/>
    <mergeCell ref="C60:C66"/>
    <mergeCell ref="A67:A73"/>
    <mergeCell ref="B67:B73"/>
    <mergeCell ref="C67:C73"/>
    <mergeCell ref="A74:A80"/>
    <mergeCell ref="B74:B80"/>
    <mergeCell ref="C74:C80"/>
    <mergeCell ref="A81:A87"/>
    <mergeCell ref="B81:B87"/>
    <mergeCell ref="C81:C87"/>
    <mergeCell ref="A88:A94"/>
    <mergeCell ref="B88:B94"/>
    <mergeCell ref="C88:C94"/>
    <mergeCell ref="A110:F110"/>
    <mergeCell ref="A111:F111"/>
    <mergeCell ref="A112:F112"/>
    <mergeCell ref="G112:I112"/>
    <mergeCell ref="A95:A101"/>
    <mergeCell ref="B95:B101"/>
    <mergeCell ref="C95:C101"/>
    <mergeCell ref="A102:A108"/>
    <mergeCell ref="B102:B108"/>
    <mergeCell ref="C102:C108"/>
  </mergeCells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60" zoomScaleNormal="100" workbookViewId="0">
      <selection activeCell="A12" sqref="A12:K12"/>
    </sheetView>
  </sheetViews>
  <sheetFormatPr defaultRowHeight="16.5" x14ac:dyDescent="0.25"/>
  <cols>
    <col min="1" max="1" width="4.7109375" style="34" customWidth="1"/>
    <col min="2" max="2" width="44.5703125" style="34" customWidth="1"/>
    <col min="3" max="3" width="25.140625" style="34" customWidth="1"/>
    <col min="4" max="4" width="28" style="34" customWidth="1"/>
    <col min="5" max="6" width="16" style="34" customWidth="1"/>
    <col min="7" max="7" width="51.42578125" style="34" customWidth="1"/>
    <col min="8" max="8" width="25.42578125" style="45" customWidth="1"/>
    <col min="9" max="9" width="19" style="34" customWidth="1"/>
    <col min="10" max="10" width="20.5703125" style="34" customWidth="1"/>
    <col min="11" max="11" width="21.7109375" style="34" customWidth="1"/>
    <col min="12" max="12" width="21" style="34" customWidth="1"/>
    <col min="13" max="256" width="9.140625" style="34"/>
    <col min="257" max="257" width="4.7109375" style="34" customWidth="1"/>
    <col min="258" max="258" width="44.5703125" style="34" customWidth="1"/>
    <col min="259" max="259" width="25.140625" style="34" customWidth="1"/>
    <col min="260" max="260" width="28" style="34" customWidth="1"/>
    <col min="261" max="262" width="16" style="34" customWidth="1"/>
    <col min="263" max="263" width="51.42578125" style="34" customWidth="1"/>
    <col min="264" max="264" width="25.42578125" style="34" customWidth="1"/>
    <col min="265" max="265" width="19" style="34" customWidth="1"/>
    <col min="266" max="266" width="20.5703125" style="34" customWidth="1"/>
    <col min="267" max="267" width="21.7109375" style="34" customWidth="1"/>
    <col min="268" max="268" width="21" style="34" customWidth="1"/>
    <col min="269" max="512" width="9.140625" style="34"/>
    <col min="513" max="513" width="4.7109375" style="34" customWidth="1"/>
    <col min="514" max="514" width="44.5703125" style="34" customWidth="1"/>
    <col min="515" max="515" width="25.140625" style="34" customWidth="1"/>
    <col min="516" max="516" width="28" style="34" customWidth="1"/>
    <col min="517" max="518" width="16" style="34" customWidth="1"/>
    <col min="519" max="519" width="51.42578125" style="34" customWidth="1"/>
    <col min="520" max="520" width="25.42578125" style="34" customWidth="1"/>
    <col min="521" max="521" width="19" style="34" customWidth="1"/>
    <col min="522" max="522" width="20.5703125" style="34" customWidth="1"/>
    <col min="523" max="523" width="21.7109375" style="34" customWidth="1"/>
    <col min="524" max="524" width="21" style="34" customWidth="1"/>
    <col min="525" max="768" width="9.140625" style="34"/>
    <col min="769" max="769" width="4.7109375" style="34" customWidth="1"/>
    <col min="770" max="770" width="44.5703125" style="34" customWidth="1"/>
    <col min="771" max="771" width="25.140625" style="34" customWidth="1"/>
    <col min="772" max="772" width="28" style="34" customWidth="1"/>
    <col min="773" max="774" width="16" style="34" customWidth="1"/>
    <col min="775" max="775" width="51.42578125" style="34" customWidth="1"/>
    <col min="776" max="776" width="25.42578125" style="34" customWidth="1"/>
    <col min="777" max="777" width="19" style="34" customWidth="1"/>
    <col min="778" max="778" width="20.5703125" style="34" customWidth="1"/>
    <col min="779" max="779" width="21.7109375" style="34" customWidth="1"/>
    <col min="780" max="780" width="21" style="34" customWidth="1"/>
    <col min="781" max="1024" width="9.140625" style="34"/>
    <col min="1025" max="1025" width="4.7109375" style="34" customWidth="1"/>
    <col min="1026" max="1026" width="44.5703125" style="34" customWidth="1"/>
    <col min="1027" max="1027" width="25.140625" style="34" customWidth="1"/>
    <col min="1028" max="1028" width="28" style="34" customWidth="1"/>
    <col min="1029" max="1030" width="16" style="34" customWidth="1"/>
    <col min="1031" max="1031" width="51.42578125" style="34" customWidth="1"/>
    <col min="1032" max="1032" width="25.42578125" style="34" customWidth="1"/>
    <col min="1033" max="1033" width="19" style="34" customWidth="1"/>
    <col min="1034" max="1034" width="20.5703125" style="34" customWidth="1"/>
    <col min="1035" max="1035" width="21.7109375" style="34" customWidth="1"/>
    <col min="1036" max="1036" width="21" style="34" customWidth="1"/>
    <col min="1037" max="1280" width="9.140625" style="34"/>
    <col min="1281" max="1281" width="4.7109375" style="34" customWidth="1"/>
    <col min="1282" max="1282" width="44.5703125" style="34" customWidth="1"/>
    <col min="1283" max="1283" width="25.140625" style="34" customWidth="1"/>
    <col min="1284" max="1284" width="28" style="34" customWidth="1"/>
    <col min="1285" max="1286" width="16" style="34" customWidth="1"/>
    <col min="1287" max="1287" width="51.42578125" style="34" customWidth="1"/>
    <col min="1288" max="1288" width="25.42578125" style="34" customWidth="1"/>
    <col min="1289" max="1289" width="19" style="34" customWidth="1"/>
    <col min="1290" max="1290" width="20.5703125" style="34" customWidth="1"/>
    <col min="1291" max="1291" width="21.7109375" style="34" customWidth="1"/>
    <col min="1292" max="1292" width="21" style="34" customWidth="1"/>
    <col min="1293" max="1536" width="9.140625" style="34"/>
    <col min="1537" max="1537" width="4.7109375" style="34" customWidth="1"/>
    <col min="1538" max="1538" width="44.5703125" style="34" customWidth="1"/>
    <col min="1539" max="1539" width="25.140625" style="34" customWidth="1"/>
    <col min="1540" max="1540" width="28" style="34" customWidth="1"/>
    <col min="1541" max="1542" width="16" style="34" customWidth="1"/>
    <col min="1543" max="1543" width="51.42578125" style="34" customWidth="1"/>
    <col min="1544" max="1544" width="25.42578125" style="34" customWidth="1"/>
    <col min="1545" max="1545" width="19" style="34" customWidth="1"/>
    <col min="1546" max="1546" width="20.5703125" style="34" customWidth="1"/>
    <col min="1547" max="1547" width="21.7109375" style="34" customWidth="1"/>
    <col min="1548" max="1548" width="21" style="34" customWidth="1"/>
    <col min="1549" max="1792" width="9.140625" style="34"/>
    <col min="1793" max="1793" width="4.7109375" style="34" customWidth="1"/>
    <col min="1794" max="1794" width="44.5703125" style="34" customWidth="1"/>
    <col min="1795" max="1795" width="25.140625" style="34" customWidth="1"/>
    <col min="1796" max="1796" width="28" style="34" customWidth="1"/>
    <col min="1797" max="1798" width="16" style="34" customWidth="1"/>
    <col min="1799" max="1799" width="51.42578125" style="34" customWidth="1"/>
    <col min="1800" max="1800" width="25.42578125" style="34" customWidth="1"/>
    <col min="1801" max="1801" width="19" style="34" customWidth="1"/>
    <col min="1802" max="1802" width="20.5703125" style="34" customWidth="1"/>
    <col min="1803" max="1803" width="21.7109375" style="34" customWidth="1"/>
    <col min="1804" max="1804" width="21" style="34" customWidth="1"/>
    <col min="1805" max="2048" width="9.140625" style="34"/>
    <col min="2049" max="2049" width="4.7109375" style="34" customWidth="1"/>
    <col min="2050" max="2050" width="44.5703125" style="34" customWidth="1"/>
    <col min="2051" max="2051" width="25.140625" style="34" customWidth="1"/>
    <col min="2052" max="2052" width="28" style="34" customWidth="1"/>
    <col min="2053" max="2054" width="16" style="34" customWidth="1"/>
    <col min="2055" max="2055" width="51.42578125" style="34" customWidth="1"/>
    <col min="2056" max="2056" width="25.42578125" style="34" customWidth="1"/>
    <col min="2057" max="2057" width="19" style="34" customWidth="1"/>
    <col min="2058" max="2058" width="20.5703125" style="34" customWidth="1"/>
    <col min="2059" max="2059" width="21.7109375" style="34" customWidth="1"/>
    <col min="2060" max="2060" width="21" style="34" customWidth="1"/>
    <col min="2061" max="2304" width="9.140625" style="34"/>
    <col min="2305" max="2305" width="4.7109375" style="34" customWidth="1"/>
    <col min="2306" max="2306" width="44.5703125" style="34" customWidth="1"/>
    <col min="2307" max="2307" width="25.140625" style="34" customWidth="1"/>
    <col min="2308" max="2308" width="28" style="34" customWidth="1"/>
    <col min="2309" max="2310" width="16" style="34" customWidth="1"/>
    <col min="2311" max="2311" width="51.42578125" style="34" customWidth="1"/>
    <col min="2312" max="2312" width="25.42578125" style="34" customWidth="1"/>
    <col min="2313" max="2313" width="19" style="34" customWidth="1"/>
    <col min="2314" max="2314" width="20.5703125" style="34" customWidth="1"/>
    <col min="2315" max="2315" width="21.7109375" style="34" customWidth="1"/>
    <col min="2316" max="2316" width="21" style="34" customWidth="1"/>
    <col min="2317" max="2560" width="9.140625" style="34"/>
    <col min="2561" max="2561" width="4.7109375" style="34" customWidth="1"/>
    <col min="2562" max="2562" width="44.5703125" style="34" customWidth="1"/>
    <col min="2563" max="2563" width="25.140625" style="34" customWidth="1"/>
    <col min="2564" max="2564" width="28" style="34" customWidth="1"/>
    <col min="2565" max="2566" width="16" style="34" customWidth="1"/>
    <col min="2567" max="2567" width="51.42578125" style="34" customWidth="1"/>
    <col min="2568" max="2568" width="25.42578125" style="34" customWidth="1"/>
    <col min="2569" max="2569" width="19" style="34" customWidth="1"/>
    <col min="2570" max="2570" width="20.5703125" style="34" customWidth="1"/>
    <col min="2571" max="2571" width="21.7109375" style="34" customWidth="1"/>
    <col min="2572" max="2572" width="21" style="34" customWidth="1"/>
    <col min="2573" max="2816" width="9.140625" style="34"/>
    <col min="2817" max="2817" width="4.7109375" style="34" customWidth="1"/>
    <col min="2818" max="2818" width="44.5703125" style="34" customWidth="1"/>
    <col min="2819" max="2819" width="25.140625" style="34" customWidth="1"/>
    <col min="2820" max="2820" width="28" style="34" customWidth="1"/>
    <col min="2821" max="2822" width="16" style="34" customWidth="1"/>
    <col min="2823" max="2823" width="51.42578125" style="34" customWidth="1"/>
    <col min="2824" max="2824" width="25.42578125" style="34" customWidth="1"/>
    <col min="2825" max="2825" width="19" style="34" customWidth="1"/>
    <col min="2826" max="2826" width="20.5703125" style="34" customWidth="1"/>
    <col min="2827" max="2827" width="21.7109375" style="34" customWidth="1"/>
    <col min="2828" max="2828" width="21" style="34" customWidth="1"/>
    <col min="2829" max="3072" width="9.140625" style="34"/>
    <col min="3073" max="3073" width="4.7109375" style="34" customWidth="1"/>
    <col min="3074" max="3074" width="44.5703125" style="34" customWidth="1"/>
    <col min="3075" max="3075" width="25.140625" style="34" customWidth="1"/>
    <col min="3076" max="3076" width="28" style="34" customWidth="1"/>
    <col min="3077" max="3078" width="16" style="34" customWidth="1"/>
    <col min="3079" max="3079" width="51.42578125" style="34" customWidth="1"/>
    <col min="3080" max="3080" width="25.42578125" style="34" customWidth="1"/>
    <col min="3081" max="3081" width="19" style="34" customWidth="1"/>
    <col min="3082" max="3082" width="20.5703125" style="34" customWidth="1"/>
    <col min="3083" max="3083" width="21.7109375" style="34" customWidth="1"/>
    <col min="3084" max="3084" width="21" style="34" customWidth="1"/>
    <col min="3085" max="3328" width="9.140625" style="34"/>
    <col min="3329" max="3329" width="4.7109375" style="34" customWidth="1"/>
    <col min="3330" max="3330" width="44.5703125" style="34" customWidth="1"/>
    <col min="3331" max="3331" width="25.140625" style="34" customWidth="1"/>
    <col min="3332" max="3332" width="28" style="34" customWidth="1"/>
    <col min="3333" max="3334" width="16" style="34" customWidth="1"/>
    <col min="3335" max="3335" width="51.42578125" style="34" customWidth="1"/>
    <col min="3336" max="3336" width="25.42578125" style="34" customWidth="1"/>
    <col min="3337" max="3337" width="19" style="34" customWidth="1"/>
    <col min="3338" max="3338" width="20.5703125" style="34" customWidth="1"/>
    <col min="3339" max="3339" width="21.7109375" style="34" customWidth="1"/>
    <col min="3340" max="3340" width="21" style="34" customWidth="1"/>
    <col min="3341" max="3584" width="9.140625" style="34"/>
    <col min="3585" max="3585" width="4.7109375" style="34" customWidth="1"/>
    <col min="3586" max="3586" width="44.5703125" style="34" customWidth="1"/>
    <col min="3587" max="3587" width="25.140625" style="34" customWidth="1"/>
    <col min="3588" max="3588" width="28" style="34" customWidth="1"/>
    <col min="3589" max="3590" width="16" style="34" customWidth="1"/>
    <col min="3591" max="3591" width="51.42578125" style="34" customWidth="1"/>
    <col min="3592" max="3592" width="25.42578125" style="34" customWidth="1"/>
    <col min="3593" max="3593" width="19" style="34" customWidth="1"/>
    <col min="3594" max="3594" width="20.5703125" style="34" customWidth="1"/>
    <col min="3595" max="3595" width="21.7109375" style="34" customWidth="1"/>
    <col min="3596" max="3596" width="21" style="34" customWidth="1"/>
    <col min="3597" max="3840" width="9.140625" style="34"/>
    <col min="3841" max="3841" width="4.7109375" style="34" customWidth="1"/>
    <col min="3842" max="3842" width="44.5703125" style="34" customWidth="1"/>
    <col min="3843" max="3843" width="25.140625" style="34" customWidth="1"/>
    <col min="3844" max="3844" width="28" style="34" customWidth="1"/>
    <col min="3845" max="3846" width="16" style="34" customWidth="1"/>
    <col min="3847" max="3847" width="51.42578125" style="34" customWidth="1"/>
    <col min="3848" max="3848" width="25.42578125" style="34" customWidth="1"/>
    <col min="3849" max="3849" width="19" style="34" customWidth="1"/>
    <col min="3850" max="3850" width="20.5703125" style="34" customWidth="1"/>
    <col min="3851" max="3851" width="21.7109375" style="34" customWidth="1"/>
    <col min="3852" max="3852" width="21" style="34" customWidth="1"/>
    <col min="3853" max="4096" width="9.140625" style="34"/>
    <col min="4097" max="4097" width="4.7109375" style="34" customWidth="1"/>
    <col min="4098" max="4098" width="44.5703125" style="34" customWidth="1"/>
    <col min="4099" max="4099" width="25.140625" style="34" customWidth="1"/>
    <col min="4100" max="4100" width="28" style="34" customWidth="1"/>
    <col min="4101" max="4102" width="16" style="34" customWidth="1"/>
    <col min="4103" max="4103" width="51.42578125" style="34" customWidth="1"/>
    <col min="4104" max="4104" width="25.42578125" style="34" customWidth="1"/>
    <col min="4105" max="4105" width="19" style="34" customWidth="1"/>
    <col min="4106" max="4106" width="20.5703125" style="34" customWidth="1"/>
    <col min="4107" max="4107" width="21.7109375" style="34" customWidth="1"/>
    <col min="4108" max="4108" width="21" style="34" customWidth="1"/>
    <col min="4109" max="4352" width="9.140625" style="34"/>
    <col min="4353" max="4353" width="4.7109375" style="34" customWidth="1"/>
    <col min="4354" max="4354" width="44.5703125" style="34" customWidth="1"/>
    <col min="4355" max="4355" width="25.140625" style="34" customWidth="1"/>
    <col min="4356" max="4356" width="28" style="34" customWidth="1"/>
    <col min="4357" max="4358" width="16" style="34" customWidth="1"/>
    <col min="4359" max="4359" width="51.42578125" style="34" customWidth="1"/>
    <col min="4360" max="4360" width="25.42578125" style="34" customWidth="1"/>
    <col min="4361" max="4361" width="19" style="34" customWidth="1"/>
    <col min="4362" max="4362" width="20.5703125" style="34" customWidth="1"/>
    <col min="4363" max="4363" width="21.7109375" style="34" customWidth="1"/>
    <col min="4364" max="4364" width="21" style="34" customWidth="1"/>
    <col min="4365" max="4608" width="9.140625" style="34"/>
    <col min="4609" max="4609" width="4.7109375" style="34" customWidth="1"/>
    <col min="4610" max="4610" width="44.5703125" style="34" customWidth="1"/>
    <col min="4611" max="4611" width="25.140625" style="34" customWidth="1"/>
    <col min="4612" max="4612" width="28" style="34" customWidth="1"/>
    <col min="4613" max="4614" width="16" style="34" customWidth="1"/>
    <col min="4615" max="4615" width="51.42578125" style="34" customWidth="1"/>
    <col min="4616" max="4616" width="25.42578125" style="34" customWidth="1"/>
    <col min="4617" max="4617" width="19" style="34" customWidth="1"/>
    <col min="4618" max="4618" width="20.5703125" style="34" customWidth="1"/>
    <col min="4619" max="4619" width="21.7109375" style="34" customWidth="1"/>
    <col min="4620" max="4620" width="21" style="34" customWidth="1"/>
    <col min="4621" max="4864" width="9.140625" style="34"/>
    <col min="4865" max="4865" width="4.7109375" style="34" customWidth="1"/>
    <col min="4866" max="4866" width="44.5703125" style="34" customWidth="1"/>
    <col min="4867" max="4867" width="25.140625" style="34" customWidth="1"/>
    <col min="4868" max="4868" width="28" style="34" customWidth="1"/>
    <col min="4869" max="4870" width="16" style="34" customWidth="1"/>
    <col min="4871" max="4871" width="51.42578125" style="34" customWidth="1"/>
    <col min="4872" max="4872" width="25.42578125" style="34" customWidth="1"/>
    <col min="4873" max="4873" width="19" style="34" customWidth="1"/>
    <col min="4874" max="4874" width="20.5703125" style="34" customWidth="1"/>
    <col min="4875" max="4875" width="21.7109375" style="34" customWidth="1"/>
    <col min="4876" max="4876" width="21" style="34" customWidth="1"/>
    <col min="4877" max="5120" width="9.140625" style="34"/>
    <col min="5121" max="5121" width="4.7109375" style="34" customWidth="1"/>
    <col min="5122" max="5122" width="44.5703125" style="34" customWidth="1"/>
    <col min="5123" max="5123" width="25.140625" style="34" customWidth="1"/>
    <col min="5124" max="5124" width="28" style="34" customWidth="1"/>
    <col min="5125" max="5126" width="16" style="34" customWidth="1"/>
    <col min="5127" max="5127" width="51.42578125" style="34" customWidth="1"/>
    <col min="5128" max="5128" width="25.42578125" style="34" customWidth="1"/>
    <col min="5129" max="5129" width="19" style="34" customWidth="1"/>
    <col min="5130" max="5130" width="20.5703125" style="34" customWidth="1"/>
    <col min="5131" max="5131" width="21.7109375" style="34" customWidth="1"/>
    <col min="5132" max="5132" width="21" style="34" customWidth="1"/>
    <col min="5133" max="5376" width="9.140625" style="34"/>
    <col min="5377" max="5377" width="4.7109375" style="34" customWidth="1"/>
    <col min="5378" max="5378" width="44.5703125" style="34" customWidth="1"/>
    <col min="5379" max="5379" width="25.140625" style="34" customWidth="1"/>
    <col min="5380" max="5380" width="28" style="34" customWidth="1"/>
    <col min="5381" max="5382" width="16" style="34" customWidth="1"/>
    <col min="5383" max="5383" width="51.42578125" style="34" customWidth="1"/>
    <col min="5384" max="5384" width="25.42578125" style="34" customWidth="1"/>
    <col min="5385" max="5385" width="19" style="34" customWidth="1"/>
    <col min="5386" max="5386" width="20.5703125" style="34" customWidth="1"/>
    <col min="5387" max="5387" width="21.7109375" style="34" customWidth="1"/>
    <col min="5388" max="5388" width="21" style="34" customWidth="1"/>
    <col min="5389" max="5632" width="9.140625" style="34"/>
    <col min="5633" max="5633" width="4.7109375" style="34" customWidth="1"/>
    <col min="5634" max="5634" width="44.5703125" style="34" customWidth="1"/>
    <col min="5635" max="5635" width="25.140625" style="34" customWidth="1"/>
    <col min="5636" max="5636" width="28" style="34" customWidth="1"/>
    <col min="5637" max="5638" width="16" style="34" customWidth="1"/>
    <col min="5639" max="5639" width="51.42578125" style="34" customWidth="1"/>
    <col min="5640" max="5640" width="25.42578125" style="34" customWidth="1"/>
    <col min="5641" max="5641" width="19" style="34" customWidth="1"/>
    <col min="5642" max="5642" width="20.5703125" style="34" customWidth="1"/>
    <col min="5643" max="5643" width="21.7109375" style="34" customWidth="1"/>
    <col min="5644" max="5644" width="21" style="34" customWidth="1"/>
    <col min="5645" max="5888" width="9.140625" style="34"/>
    <col min="5889" max="5889" width="4.7109375" style="34" customWidth="1"/>
    <col min="5890" max="5890" width="44.5703125" style="34" customWidth="1"/>
    <col min="5891" max="5891" width="25.140625" style="34" customWidth="1"/>
    <col min="5892" max="5892" width="28" style="34" customWidth="1"/>
    <col min="5893" max="5894" width="16" style="34" customWidth="1"/>
    <col min="5895" max="5895" width="51.42578125" style="34" customWidth="1"/>
    <col min="5896" max="5896" width="25.42578125" style="34" customWidth="1"/>
    <col min="5897" max="5897" width="19" style="34" customWidth="1"/>
    <col min="5898" max="5898" width="20.5703125" style="34" customWidth="1"/>
    <col min="5899" max="5899" width="21.7109375" style="34" customWidth="1"/>
    <col min="5900" max="5900" width="21" style="34" customWidth="1"/>
    <col min="5901" max="6144" width="9.140625" style="34"/>
    <col min="6145" max="6145" width="4.7109375" style="34" customWidth="1"/>
    <col min="6146" max="6146" width="44.5703125" style="34" customWidth="1"/>
    <col min="6147" max="6147" width="25.140625" style="34" customWidth="1"/>
    <col min="6148" max="6148" width="28" style="34" customWidth="1"/>
    <col min="6149" max="6150" width="16" style="34" customWidth="1"/>
    <col min="6151" max="6151" width="51.42578125" style="34" customWidth="1"/>
    <col min="6152" max="6152" width="25.42578125" style="34" customWidth="1"/>
    <col min="6153" max="6153" width="19" style="34" customWidth="1"/>
    <col min="6154" max="6154" width="20.5703125" style="34" customWidth="1"/>
    <col min="6155" max="6155" width="21.7109375" style="34" customWidth="1"/>
    <col min="6156" max="6156" width="21" style="34" customWidth="1"/>
    <col min="6157" max="6400" width="9.140625" style="34"/>
    <col min="6401" max="6401" width="4.7109375" style="34" customWidth="1"/>
    <col min="6402" max="6402" width="44.5703125" style="34" customWidth="1"/>
    <col min="6403" max="6403" width="25.140625" style="34" customWidth="1"/>
    <col min="6404" max="6404" width="28" style="34" customWidth="1"/>
    <col min="6405" max="6406" width="16" style="34" customWidth="1"/>
    <col min="6407" max="6407" width="51.42578125" style="34" customWidth="1"/>
    <col min="6408" max="6408" width="25.42578125" style="34" customWidth="1"/>
    <col min="6409" max="6409" width="19" style="34" customWidth="1"/>
    <col min="6410" max="6410" width="20.5703125" style="34" customWidth="1"/>
    <col min="6411" max="6411" width="21.7109375" style="34" customWidth="1"/>
    <col min="6412" max="6412" width="21" style="34" customWidth="1"/>
    <col min="6413" max="6656" width="9.140625" style="34"/>
    <col min="6657" max="6657" width="4.7109375" style="34" customWidth="1"/>
    <col min="6658" max="6658" width="44.5703125" style="34" customWidth="1"/>
    <col min="6659" max="6659" width="25.140625" style="34" customWidth="1"/>
    <col min="6660" max="6660" width="28" style="34" customWidth="1"/>
    <col min="6661" max="6662" width="16" style="34" customWidth="1"/>
    <col min="6663" max="6663" width="51.42578125" style="34" customWidth="1"/>
    <col min="6664" max="6664" width="25.42578125" style="34" customWidth="1"/>
    <col min="6665" max="6665" width="19" style="34" customWidth="1"/>
    <col min="6666" max="6666" width="20.5703125" style="34" customWidth="1"/>
    <col min="6667" max="6667" width="21.7109375" style="34" customWidth="1"/>
    <col min="6668" max="6668" width="21" style="34" customWidth="1"/>
    <col min="6669" max="6912" width="9.140625" style="34"/>
    <col min="6913" max="6913" width="4.7109375" style="34" customWidth="1"/>
    <col min="6914" max="6914" width="44.5703125" style="34" customWidth="1"/>
    <col min="6915" max="6915" width="25.140625" style="34" customWidth="1"/>
    <col min="6916" max="6916" width="28" style="34" customWidth="1"/>
    <col min="6917" max="6918" width="16" style="34" customWidth="1"/>
    <col min="6919" max="6919" width="51.42578125" style="34" customWidth="1"/>
    <col min="6920" max="6920" width="25.42578125" style="34" customWidth="1"/>
    <col min="6921" max="6921" width="19" style="34" customWidth="1"/>
    <col min="6922" max="6922" width="20.5703125" style="34" customWidth="1"/>
    <col min="6923" max="6923" width="21.7109375" style="34" customWidth="1"/>
    <col min="6924" max="6924" width="21" style="34" customWidth="1"/>
    <col min="6925" max="7168" width="9.140625" style="34"/>
    <col min="7169" max="7169" width="4.7109375" style="34" customWidth="1"/>
    <col min="7170" max="7170" width="44.5703125" style="34" customWidth="1"/>
    <col min="7171" max="7171" width="25.140625" style="34" customWidth="1"/>
    <col min="7172" max="7172" width="28" style="34" customWidth="1"/>
    <col min="7173" max="7174" width="16" style="34" customWidth="1"/>
    <col min="7175" max="7175" width="51.42578125" style="34" customWidth="1"/>
    <col min="7176" max="7176" width="25.42578125" style="34" customWidth="1"/>
    <col min="7177" max="7177" width="19" style="34" customWidth="1"/>
    <col min="7178" max="7178" width="20.5703125" style="34" customWidth="1"/>
    <col min="7179" max="7179" width="21.7109375" style="34" customWidth="1"/>
    <col min="7180" max="7180" width="21" style="34" customWidth="1"/>
    <col min="7181" max="7424" width="9.140625" style="34"/>
    <col min="7425" max="7425" width="4.7109375" style="34" customWidth="1"/>
    <col min="7426" max="7426" width="44.5703125" style="34" customWidth="1"/>
    <col min="7427" max="7427" width="25.140625" style="34" customWidth="1"/>
    <col min="7428" max="7428" width="28" style="34" customWidth="1"/>
    <col min="7429" max="7430" width="16" style="34" customWidth="1"/>
    <col min="7431" max="7431" width="51.42578125" style="34" customWidth="1"/>
    <col min="7432" max="7432" width="25.42578125" style="34" customWidth="1"/>
    <col min="7433" max="7433" width="19" style="34" customWidth="1"/>
    <col min="7434" max="7434" width="20.5703125" style="34" customWidth="1"/>
    <col min="7435" max="7435" width="21.7109375" style="34" customWidth="1"/>
    <col min="7436" max="7436" width="21" style="34" customWidth="1"/>
    <col min="7437" max="7680" width="9.140625" style="34"/>
    <col min="7681" max="7681" width="4.7109375" style="34" customWidth="1"/>
    <col min="7682" max="7682" width="44.5703125" style="34" customWidth="1"/>
    <col min="7683" max="7683" width="25.140625" style="34" customWidth="1"/>
    <col min="7684" max="7684" width="28" style="34" customWidth="1"/>
    <col min="7685" max="7686" width="16" style="34" customWidth="1"/>
    <col min="7687" max="7687" width="51.42578125" style="34" customWidth="1"/>
    <col min="7688" max="7688" width="25.42578125" style="34" customWidth="1"/>
    <col min="7689" max="7689" width="19" style="34" customWidth="1"/>
    <col min="7690" max="7690" width="20.5703125" style="34" customWidth="1"/>
    <col min="7691" max="7691" width="21.7109375" style="34" customWidth="1"/>
    <col min="7692" max="7692" width="21" style="34" customWidth="1"/>
    <col min="7693" max="7936" width="9.140625" style="34"/>
    <col min="7937" max="7937" width="4.7109375" style="34" customWidth="1"/>
    <col min="7938" max="7938" width="44.5703125" style="34" customWidth="1"/>
    <col min="7939" max="7939" width="25.140625" style="34" customWidth="1"/>
    <col min="7940" max="7940" width="28" style="34" customWidth="1"/>
    <col min="7941" max="7942" width="16" style="34" customWidth="1"/>
    <col min="7943" max="7943" width="51.42578125" style="34" customWidth="1"/>
    <col min="7944" max="7944" width="25.42578125" style="34" customWidth="1"/>
    <col min="7945" max="7945" width="19" style="34" customWidth="1"/>
    <col min="7946" max="7946" width="20.5703125" style="34" customWidth="1"/>
    <col min="7947" max="7947" width="21.7109375" style="34" customWidth="1"/>
    <col min="7948" max="7948" width="21" style="34" customWidth="1"/>
    <col min="7949" max="8192" width="9.140625" style="34"/>
    <col min="8193" max="8193" width="4.7109375" style="34" customWidth="1"/>
    <col min="8194" max="8194" width="44.5703125" style="34" customWidth="1"/>
    <col min="8195" max="8195" width="25.140625" style="34" customWidth="1"/>
    <col min="8196" max="8196" width="28" style="34" customWidth="1"/>
    <col min="8197" max="8198" width="16" style="34" customWidth="1"/>
    <col min="8199" max="8199" width="51.42578125" style="34" customWidth="1"/>
    <col min="8200" max="8200" width="25.42578125" style="34" customWidth="1"/>
    <col min="8201" max="8201" width="19" style="34" customWidth="1"/>
    <col min="8202" max="8202" width="20.5703125" style="34" customWidth="1"/>
    <col min="8203" max="8203" width="21.7109375" style="34" customWidth="1"/>
    <col min="8204" max="8204" width="21" style="34" customWidth="1"/>
    <col min="8205" max="8448" width="9.140625" style="34"/>
    <col min="8449" max="8449" width="4.7109375" style="34" customWidth="1"/>
    <col min="8450" max="8450" width="44.5703125" style="34" customWidth="1"/>
    <col min="8451" max="8451" width="25.140625" style="34" customWidth="1"/>
    <col min="8452" max="8452" width="28" style="34" customWidth="1"/>
    <col min="8453" max="8454" width="16" style="34" customWidth="1"/>
    <col min="8455" max="8455" width="51.42578125" style="34" customWidth="1"/>
    <col min="8456" max="8456" width="25.42578125" style="34" customWidth="1"/>
    <col min="8457" max="8457" width="19" style="34" customWidth="1"/>
    <col min="8458" max="8458" width="20.5703125" style="34" customWidth="1"/>
    <col min="8459" max="8459" width="21.7109375" style="34" customWidth="1"/>
    <col min="8460" max="8460" width="21" style="34" customWidth="1"/>
    <col min="8461" max="8704" width="9.140625" style="34"/>
    <col min="8705" max="8705" width="4.7109375" style="34" customWidth="1"/>
    <col min="8706" max="8706" width="44.5703125" style="34" customWidth="1"/>
    <col min="8707" max="8707" width="25.140625" style="34" customWidth="1"/>
    <col min="8708" max="8708" width="28" style="34" customWidth="1"/>
    <col min="8709" max="8710" width="16" style="34" customWidth="1"/>
    <col min="8711" max="8711" width="51.42578125" style="34" customWidth="1"/>
    <col min="8712" max="8712" width="25.42578125" style="34" customWidth="1"/>
    <col min="8713" max="8713" width="19" style="34" customWidth="1"/>
    <col min="8714" max="8714" width="20.5703125" style="34" customWidth="1"/>
    <col min="8715" max="8715" width="21.7109375" style="34" customWidth="1"/>
    <col min="8716" max="8716" width="21" style="34" customWidth="1"/>
    <col min="8717" max="8960" width="9.140625" style="34"/>
    <col min="8961" max="8961" width="4.7109375" style="34" customWidth="1"/>
    <col min="8962" max="8962" width="44.5703125" style="34" customWidth="1"/>
    <col min="8963" max="8963" width="25.140625" style="34" customWidth="1"/>
    <col min="8964" max="8964" width="28" style="34" customWidth="1"/>
    <col min="8965" max="8966" width="16" style="34" customWidth="1"/>
    <col min="8967" max="8967" width="51.42578125" style="34" customWidth="1"/>
    <col min="8968" max="8968" width="25.42578125" style="34" customWidth="1"/>
    <col min="8969" max="8969" width="19" style="34" customWidth="1"/>
    <col min="8970" max="8970" width="20.5703125" style="34" customWidth="1"/>
    <col min="8971" max="8971" width="21.7109375" style="34" customWidth="1"/>
    <col min="8972" max="8972" width="21" style="34" customWidth="1"/>
    <col min="8973" max="9216" width="9.140625" style="34"/>
    <col min="9217" max="9217" width="4.7109375" style="34" customWidth="1"/>
    <col min="9218" max="9218" width="44.5703125" style="34" customWidth="1"/>
    <col min="9219" max="9219" width="25.140625" style="34" customWidth="1"/>
    <col min="9220" max="9220" width="28" style="34" customWidth="1"/>
    <col min="9221" max="9222" width="16" style="34" customWidth="1"/>
    <col min="9223" max="9223" width="51.42578125" style="34" customWidth="1"/>
    <col min="9224" max="9224" width="25.42578125" style="34" customWidth="1"/>
    <col min="9225" max="9225" width="19" style="34" customWidth="1"/>
    <col min="9226" max="9226" width="20.5703125" style="34" customWidth="1"/>
    <col min="9227" max="9227" width="21.7109375" style="34" customWidth="1"/>
    <col min="9228" max="9228" width="21" style="34" customWidth="1"/>
    <col min="9229" max="9472" width="9.140625" style="34"/>
    <col min="9473" max="9473" width="4.7109375" style="34" customWidth="1"/>
    <col min="9474" max="9474" width="44.5703125" style="34" customWidth="1"/>
    <col min="9475" max="9475" width="25.140625" style="34" customWidth="1"/>
    <col min="9476" max="9476" width="28" style="34" customWidth="1"/>
    <col min="9477" max="9478" width="16" style="34" customWidth="1"/>
    <col min="9479" max="9479" width="51.42578125" style="34" customWidth="1"/>
    <col min="9480" max="9480" width="25.42578125" style="34" customWidth="1"/>
    <col min="9481" max="9481" width="19" style="34" customWidth="1"/>
    <col min="9482" max="9482" width="20.5703125" style="34" customWidth="1"/>
    <col min="9483" max="9483" width="21.7109375" style="34" customWidth="1"/>
    <col min="9484" max="9484" width="21" style="34" customWidth="1"/>
    <col min="9485" max="9728" width="9.140625" style="34"/>
    <col min="9729" max="9729" width="4.7109375" style="34" customWidth="1"/>
    <col min="9730" max="9730" width="44.5703125" style="34" customWidth="1"/>
    <col min="9731" max="9731" width="25.140625" style="34" customWidth="1"/>
    <col min="9732" max="9732" width="28" style="34" customWidth="1"/>
    <col min="9733" max="9734" width="16" style="34" customWidth="1"/>
    <col min="9735" max="9735" width="51.42578125" style="34" customWidth="1"/>
    <col min="9736" max="9736" width="25.42578125" style="34" customWidth="1"/>
    <col min="9737" max="9737" width="19" style="34" customWidth="1"/>
    <col min="9738" max="9738" width="20.5703125" style="34" customWidth="1"/>
    <col min="9739" max="9739" width="21.7109375" style="34" customWidth="1"/>
    <col min="9740" max="9740" width="21" style="34" customWidth="1"/>
    <col min="9741" max="9984" width="9.140625" style="34"/>
    <col min="9985" max="9985" width="4.7109375" style="34" customWidth="1"/>
    <col min="9986" max="9986" width="44.5703125" style="34" customWidth="1"/>
    <col min="9987" max="9987" width="25.140625" style="34" customWidth="1"/>
    <col min="9988" max="9988" width="28" style="34" customWidth="1"/>
    <col min="9989" max="9990" width="16" style="34" customWidth="1"/>
    <col min="9991" max="9991" width="51.42578125" style="34" customWidth="1"/>
    <col min="9992" max="9992" width="25.42578125" style="34" customWidth="1"/>
    <col min="9993" max="9993" width="19" style="34" customWidth="1"/>
    <col min="9994" max="9994" width="20.5703125" style="34" customWidth="1"/>
    <col min="9995" max="9995" width="21.7109375" style="34" customWidth="1"/>
    <col min="9996" max="9996" width="21" style="34" customWidth="1"/>
    <col min="9997" max="10240" width="9.140625" style="34"/>
    <col min="10241" max="10241" width="4.7109375" style="34" customWidth="1"/>
    <col min="10242" max="10242" width="44.5703125" style="34" customWidth="1"/>
    <col min="10243" max="10243" width="25.140625" style="34" customWidth="1"/>
    <col min="10244" max="10244" width="28" style="34" customWidth="1"/>
    <col min="10245" max="10246" width="16" style="34" customWidth="1"/>
    <col min="10247" max="10247" width="51.42578125" style="34" customWidth="1"/>
    <col min="10248" max="10248" width="25.42578125" style="34" customWidth="1"/>
    <col min="10249" max="10249" width="19" style="34" customWidth="1"/>
    <col min="10250" max="10250" width="20.5703125" style="34" customWidth="1"/>
    <col min="10251" max="10251" width="21.7109375" style="34" customWidth="1"/>
    <col min="10252" max="10252" width="21" style="34" customWidth="1"/>
    <col min="10253" max="10496" width="9.140625" style="34"/>
    <col min="10497" max="10497" width="4.7109375" style="34" customWidth="1"/>
    <col min="10498" max="10498" width="44.5703125" style="34" customWidth="1"/>
    <col min="10499" max="10499" width="25.140625" style="34" customWidth="1"/>
    <col min="10500" max="10500" width="28" style="34" customWidth="1"/>
    <col min="10501" max="10502" width="16" style="34" customWidth="1"/>
    <col min="10503" max="10503" width="51.42578125" style="34" customWidth="1"/>
    <col min="10504" max="10504" width="25.42578125" style="34" customWidth="1"/>
    <col min="10505" max="10505" width="19" style="34" customWidth="1"/>
    <col min="10506" max="10506" width="20.5703125" style="34" customWidth="1"/>
    <col min="10507" max="10507" width="21.7109375" style="34" customWidth="1"/>
    <col min="10508" max="10508" width="21" style="34" customWidth="1"/>
    <col min="10509" max="10752" width="9.140625" style="34"/>
    <col min="10753" max="10753" width="4.7109375" style="34" customWidth="1"/>
    <col min="10754" max="10754" width="44.5703125" style="34" customWidth="1"/>
    <col min="10755" max="10755" width="25.140625" style="34" customWidth="1"/>
    <col min="10756" max="10756" width="28" style="34" customWidth="1"/>
    <col min="10757" max="10758" width="16" style="34" customWidth="1"/>
    <col min="10759" max="10759" width="51.42578125" style="34" customWidth="1"/>
    <col min="10760" max="10760" width="25.42578125" style="34" customWidth="1"/>
    <col min="10761" max="10761" width="19" style="34" customWidth="1"/>
    <col min="10762" max="10762" width="20.5703125" style="34" customWidth="1"/>
    <col min="10763" max="10763" width="21.7109375" style="34" customWidth="1"/>
    <col min="10764" max="10764" width="21" style="34" customWidth="1"/>
    <col min="10765" max="11008" width="9.140625" style="34"/>
    <col min="11009" max="11009" width="4.7109375" style="34" customWidth="1"/>
    <col min="11010" max="11010" width="44.5703125" style="34" customWidth="1"/>
    <col min="11011" max="11011" width="25.140625" style="34" customWidth="1"/>
    <col min="11012" max="11012" width="28" style="34" customWidth="1"/>
    <col min="11013" max="11014" width="16" style="34" customWidth="1"/>
    <col min="11015" max="11015" width="51.42578125" style="34" customWidth="1"/>
    <col min="11016" max="11016" width="25.42578125" style="34" customWidth="1"/>
    <col min="11017" max="11017" width="19" style="34" customWidth="1"/>
    <col min="11018" max="11018" width="20.5703125" style="34" customWidth="1"/>
    <col min="11019" max="11019" width="21.7109375" style="34" customWidth="1"/>
    <col min="11020" max="11020" width="21" style="34" customWidth="1"/>
    <col min="11021" max="11264" width="9.140625" style="34"/>
    <col min="11265" max="11265" width="4.7109375" style="34" customWidth="1"/>
    <col min="11266" max="11266" width="44.5703125" style="34" customWidth="1"/>
    <col min="11267" max="11267" width="25.140625" style="34" customWidth="1"/>
    <col min="11268" max="11268" width="28" style="34" customWidth="1"/>
    <col min="11269" max="11270" width="16" style="34" customWidth="1"/>
    <col min="11271" max="11271" width="51.42578125" style="34" customWidth="1"/>
    <col min="11272" max="11272" width="25.42578125" style="34" customWidth="1"/>
    <col min="11273" max="11273" width="19" style="34" customWidth="1"/>
    <col min="11274" max="11274" width="20.5703125" style="34" customWidth="1"/>
    <col min="11275" max="11275" width="21.7109375" style="34" customWidth="1"/>
    <col min="11276" max="11276" width="21" style="34" customWidth="1"/>
    <col min="11277" max="11520" width="9.140625" style="34"/>
    <col min="11521" max="11521" width="4.7109375" style="34" customWidth="1"/>
    <col min="11522" max="11522" width="44.5703125" style="34" customWidth="1"/>
    <col min="11523" max="11523" width="25.140625" style="34" customWidth="1"/>
    <col min="11524" max="11524" width="28" style="34" customWidth="1"/>
    <col min="11525" max="11526" width="16" style="34" customWidth="1"/>
    <col min="11527" max="11527" width="51.42578125" style="34" customWidth="1"/>
    <col min="11528" max="11528" width="25.42578125" style="34" customWidth="1"/>
    <col min="11529" max="11529" width="19" style="34" customWidth="1"/>
    <col min="11530" max="11530" width="20.5703125" style="34" customWidth="1"/>
    <col min="11531" max="11531" width="21.7109375" style="34" customWidth="1"/>
    <col min="11532" max="11532" width="21" style="34" customWidth="1"/>
    <col min="11533" max="11776" width="9.140625" style="34"/>
    <col min="11777" max="11777" width="4.7109375" style="34" customWidth="1"/>
    <col min="11778" max="11778" width="44.5703125" style="34" customWidth="1"/>
    <col min="11779" max="11779" width="25.140625" style="34" customWidth="1"/>
    <col min="11780" max="11780" width="28" style="34" customWidth="1"/>
    <col min="11781" max="11782" width="16" style="34" customWidth="1"/>
    <col min="11783" max="11783" width="51.42578125" style="34" customWidth="1"/>
    <col min="11784" max="11784" width="25.42578125" style="34" customWidth="1"/>
    <col min="11785" max="11785" width="19" style="34" customWidth="1"/>
    <col min="11786" max="11786" width="20.5703125" style="34" customWidth="1"/>
    <col min="11787" max="11787" width="21.7109375" style="34" customWidth="1"/>
    <col min="11788" max="11788" width="21" style="34" customWidth="1"/>
    <col min="11789" max="12032" width="9.140625" style="34"/>
    <col min="12033" max="12033" width="4.7109375" style="34" customWidth="1"/>
    <col min="12034" max="12034" width="44.5703125" style="34" customWidth="1"/>
    <col min="12035" max="12035" width="25.140625" style="34" customWidth="1"/>
    <col min="12036" max="12036" width="28" style="34" customWidth="1"/>
    <col min="12037" max="12038" width="16" style="34" customWidth="1"/>
    <col min="12039" max="12039" width="51.42578125" style="34" customWidth="1"/>
    <col min="12040" max="12040" width="25.42578125" style="34" customWidth="1"/>
    <col min="12041" max="12041" width="19" style="34" customWidth="1"/>
    <col min="12042" max="12042" width="20.5703125" style="34" customWidth="1"/>
    <col min="12043" max="12043" width="21.7109375" style="34" customWidth="1"/>
    <col min="12044" max="12044" width="21" style="34" customWidth="1"/>
    <col min="12045" max="12288" width="9.140625" style="34"/>
    <col min="12289" max="12289" width="4.7109375" style="34" customWidth="1"/>
    <col min="12290" max="12290" width="44.5703125" style="34" customWidth="1"/>
    <col min="12291" max="12291" width="25.140625" style="34" customWidth="1"/>
    <col min="12292" max="12292" width="28" style="34" customWidth="1"/>
    <col min="12293" max="12294" width="16" style="34" customWidth="1"/>
    <col min="12295" max="12295" width="51.42578125" style="34" customWidth="1"/>
    <col min="12296" max="12296" width="25.42578125" style="34" customWidth="1"/>
    <col min="12297" max="12297" width="19" style="34" customWidth="1"/>
    <col min="12298" max="12298" width="20.5703125" style="34" customWidth="1"/>
    <col min="12299" max="12299" width="21.7109375" style="34" customWidth="1"/>
    <col min="12300" max="12300" width="21" style="34" customWidth="1"/>
    <col min="12301" max="12544" width="9.140625" style="34"/>
    <col min="12545" max="12545" width="4.7109375" style="34" customWidth="1"/>
    <col min="12546" max="12546" width="44.5703125" style="34" customWidth="1"/>
    <col min="12547" max="12547" width="25.140625" style="34" customWidth="1"/>
    <col min="12548" max="12548" width="28" style="34" customWidth="1"/>
    <col min="12549" max="12550" width="16" style="34" customWidth="1"/>
    <col min="12551" max="12551" width="51.42578125" style="34" customWidth="1"/>
    <col min="12552" max="12552" width="25.42578125" style="34" customWidth="1"/>
    <col min="12553" max="12553" width="19" style="34" customWidth="1"/>
    <col min="12554" max="12554" width="20.5703125" style="34" customWidth="1"/>
    <col min="12555" max="12555" width="21.7109375" style="34" customWidth="1"/>
    <col min="12556" max="12556" width="21" style="34" customWidth="1"/>
    <col min="12557" max="12800" width="9.140625" style="34"/>
    <col min="12801" max="12801" width="4.7109375" style="34" customWidth="1"/>
    <col min="12802" max="12802" width="44.5703125" style="34" customWidth="1"/>
    <col min="12803" max="12803" width="25.140625" style="34" customWidth="1"/>
    <col min="12804" max="12804" width="28" style="34" customWidth="1"/>
    <col min="12805" max="12806" width="16" style="34" customWidth="1"/>
    <col min="12807" max="12807" width="51.42578125" style="34" customWidth="1"/>
    <col min="12808" max="12808" width="25.42578125" style="34" customWidth="1"/>
    <col min="12809" max="12809" width="19" style="34" customWidth="1"/>
    <col min="12810" max="12810" width="20.5703125" style="34" customWidth="1"/>
    <col min="12811" max="12811" width="21.7109375" style="34" customWidth="1"/>
    <col min="12812" max="12812" width="21" style="34" customWidth="1"/>
    <col min="12813" max="13056" width="9.140625" style="34"/>
    <col min="13057" max="13057" width="4.7109375" style="34" customWidth="1"/>
    <col min="13058" max="13058" width="44.5703125" style="34" customWidth="1"/>
    <col min="13059" max="13059" width="25.140625" style="34" customWidth="1"/>
    <col min="13060" max="13060" width="28" style="34" customWidth="1"/>
    <col min="13061" max="13062" width="16" style="34" customWidth="1"/>
    <col min="13063" max="13063" width="51.42578125" style="34" customWidth="1"/>
    <col min="13064" max="13064" width="25.42578125" style="34" customWidth="1"/>
    <col min="13065" max="13065" width="19" style="34" customWidth="1"/>
    <col min="13066" max="13066" width="20.5703125" style="34" customWidth="1"/>
    <col min="13067" max="13067" width="21.7109375" style="34" customWidth="1"/>
    <col min="13068" max="13068" width="21" style="34" customWidth="1"/>
    <col min="13069" max="13312" width="9.140625" style="34"/>
    <col min="13313" max="13313" width="4.7109375" style="34" customWidth="1"/>
    <col min="13314" max="13314" width="44.5703125" style="34" customWidth="1"/>
    <col min="13315" max="13315" width="25.140625" style="34" customWidth="1"/>
    <col min="13316" max="13316" width="28" style="34" customWidth="1"/>
    <col min="13317" max="13318" width="16" style="34" customWidth="1"/>
    <col min="13319" max="13319" width="51.42578125" style="34" customWidth="1"/>
    <col min="13320" max="13320" width="25.42578125" style="34" customWidth="1"/>
    <col min="13321" max="13321" width="19" style="34" customWidth="1"/>
    <col min="13322" max="13322" width="20.5703125" style="34" customWidth="1"/>
    <col min="13323" max="13323" width="21.7109375" style="34" customWidth="1"/>
    <col min="13324" max="13324" width="21" style="34" customWidth="1"/>
    <col min="13325" max="13568" width="9.140625" style="34"/>
    <col min="13569" max="13569" width="4.7109375" style="34" customWidth="1"/>
    <col min="13570" max="13570" width="44.5703125" style="34" customWidth="1"/>
    <col min="13571" max="13571" width="25.140625" style="34" customWidth="1"/>
    <col min="13572" max="13572" width="28" style="34" customWidth="1"/>
    <col min="13573" max="13574" width="16" style="34" customWidth="1"/>
    <col min="13575" max="13575" width="51.42578125" style="34" customWidth="1"/>
    <col min="13576" max="13576" width="25.42578125" style="34" customWidth="1"/>
    <col min="13577" max="13577" width="19" style="34" customWidth="1"/>
    <col min="13578" max="13578" width="20.5703125" style="34" customWidth="1"/>
    <col min="13579" max="13579" width="21.7109375" style="34" customWidth="1"/>
    <col min="13580" max="13580" width="21" style="34" customWidth="1"/>
    <col min="13581" max="13824" width="9.140625" style="34"/>
    <col min="13825" max="13825" width="4.7109375" style="34" customWidth="1"/>
    <col min="13826" max="13826" width="44.5703125" style="34" customWidth="1"/>
    <col min="13827" max="13827" width="25.140625" style="34" customWidth="1"/>
    <col min="13828" max="13828" width="28" style="34" customWidth="1"/>
    <col min="13829" max="13830" width="16" style="34" customWidth="1"/>
    <col min="13831" max="13831" width="51.42578125" style="34" customWidth="1"/>
    <col min="13832" max="13832" width="25.42578125" style="34" customWidth="1"/>
    <col min="13833" max="13833" width="19" style="34" customWidth="1"/>
    <col min="13834" max="13834" width="20.5703125" style="34" customWidth="1"/>
    <col min="13835" max="13835" width="21.7109375" style="34" customWidth="1"/>
    <col min="13836" max="13836" width="21" style="34" customWidth="1"/>
    <col min="13837" max="14080" width="9.140625" style="34"/>
    <col min="14081" max="14081" width="4.7109375" style="34" customWidth="1"/>
    <col min="14082" max="14082" width="44.5703125" style="34" customWidth="1"/>
    <col min="14083" max="14083" width="25.140625" style="34" customWidth="1"/>
    <col min="14084" max="14084" width="28" style="34" customWidth="1"/>
    <col min="14085" max="14086" width="16" style="34" customWidth="1"/>
    <col min="14087" max="14087" width="51.42578125" style="34" customWidth="1"/>
    <col min="14088" max="14088" width="25.42578125" style="34" customWidth="1"/>
    <col min="14089" max="14089" width="19" style="34" customWidth="1"/>
    <col min="14090" max="14090" width="20.5703125" style="34" customWidth="1"/>
    <col min="14091" max="14091" width="21.7109375" style="34" customWidth="1"/>
    <col min="14092" max="14092" width="21" style="34" customWidth="1"/>
    <col min="14093" max="14336" width="9.140625" style="34"/>
    <col min="14337" max="14337" width="4.7109375" style="34" customWidth="1"/>
    <col min="14338" max="14338" width="44.5703125" style="34" customWidth="1"/>
    <col min="14339" max="14339" width="25.140625" style="34" customWidth="1"/>
    <col min="14340" max="14340" width="28" style="34" customWidth="1"/>
    <col min="14341" max="14342" width="16" style="34" customWidth="1"/>
    <col min="14343" max="14343" width="51.42578125" style="34" customWidth="1"/>
    <col min="14344" max="14344" width="25.42578125" style="34" customWidth="1"/>
    <col min="14345" max="14345" width="19" style="34" customWidth="1"/>
    <col min="14346" max="14346" width="20.5703125" style="34" customWidth="1"/>
    <col min="14347" max="14347" width="21.7109375" style="34" customWidth="1"/>
    <col min="14348" max="14348" width="21" style="34" customWidth="1"/>
    <col min="14349" max="14592" width="9.140625" style="34"/>
    <col min="14593" max="14593" width="4.7109375" style="34" customWidth="1"/>
    <col min="14594" max="14594" width="44.5703125" style="34" customWidth="1"/>
    <col min="14595" max="14595" width="25.140625" style="34" customWidth="1"/>
    <col min="14596" max="14596" width="28" style="34" customWidth="1"/>
    <col min="14597" max="14598" width="16" style="34" customWidth="1"/>
    <col min="14599" max="14599" width="51.42578125" style="34" customWidth="1"/>
    <col min="14600" max="14600" width="25.42578125" style="34" customWidth="1"/>
    <col min="14601" max="14601" width="19" style="34" customWidth="1"/>
    <col min="14602" max="14602" width="20.5703125" style="34" customWidth="1"/>
    <col min="14603" max="14603" width="21.7109375" style="34" customWidth="1"/>
    <col min="14604" max="14604" width="21" style="34" customWidth="1"/>
    <col min="14605" max="14848" width="9.140625" style="34"/>
    <col min="14849" max="14849" width="4.7109375" style="34" customWidth="1"/>
    <col min="14850" max="14850" width="44.5703125" style="34" customWidth="1"/>
    <col min="14851" max="14851" width="25.140625" style="34" customWidth="1"/>
    <col min="14852" max="14852" width="28" style="34" customWidth="1"/>
    <col min="14853" max="14854" width="16" style="34" customWidth="1"/>
    <col min="14855" max="14855" width="51.42578125" style="34" customWidth="1"/>
    <col min="14856" max="14856" width="25.42578125" style="34" customWidth="1"/>
    <col min="14857" max="14857" width="19" style="34" customWidth="1"/>
    <col min="14858" max="14858" width="20.5703125" style="34" customWidth="1"/>
    <col min="14859" max="14859" width="21.7109375" style="34" customWidth="1"/>
    <col min="14860" max="14860" width="21" style="34" customWidth="1"/>
    <col min="14861" max="15104" width="9.140625" style="34"/>
    <col min="15105" max="15105" width="4.7109375" style="34" customWidth="1"/>
    <col min="15106" max="15106" width="44.5703125" style="34" customWidth="1"/>
    <col min="15107" max="15107" width="25.140625" style="34" customWidth="1"/>
    <col min="15108" max="15108" width="28" style="34" customWidth="1"/>
    <col min="15109" max="15110" width="16" style="34" customWidth="1"/>
    <col min="15111" max="15111" width="51.42578125" style="34" customWidth="1"/>
    <col min="15112" max="15112" width="25.42578125" style="34" customWidth="1"/>
    <col min="15113" max="15113" width="19" style="34" customWidth="1"/>
    <col min="15114" max="15114" width="20.5703125" style="34" customWidth="1"/>
    <col min="15115" max="15115" width="21.7109375" style="34" customWidth="1"/>
    <col min="15116" max="15116" width="21" style="34" customWidth="1"/>
    <col min="15117" max="15360" width="9.140625" style="34"/>
    <col min="15361" max="15361" width="4.7109375" style="34" customWidth="1"/>
    <col min="15362" max="15362" width="44.5703125" style="34" customWidth="1"/>
    <col min="15363" max="15363" width="25.140625" style="34" customWidth="1"/>
    <col min="15364" max="15364" width="28" style="34" customWidth="1"/>
    <col min="15365" max="15366" width="16" style="34" customWidth="1"/>
    <col min="15367" max="15367" width="51.42578125" style="34" customWidth="1"/>
    <col min="15368" max="15368" width="25.42578125" style="34" customWidth="1"/>
    <col min="15369" max="15369" width="19" style="34" customWidth="1"/>
    <col min="15370" max="15370" width="20.5703125" style="34" customWidth="1"/>
    <col min="15371" max="15371" width="21.7109375" style="34" customWidth="1"/>
    <col min="15372" max="15372" width="21" style="34" customWidth="1"/>
    <col min="15373" max="15616" width="9.140625" style="34"/>
    <col min="15617" max="15617" width="4.7109375" style="34" customWidth="1"/>
    <col min="15618" max="15618" width="44.5703125" style="34" customWidth="1"/>
    <col min="15619" max="15619" width="25.140625" style="34" customWidth="1"/>
    <col min="15620" max="15620" width="28" style="34" customWidth="1"/>
    <col min="15621" max="15622" width="16" style="34" customWidth="1"/>
    <col min="15623" max="15623" width="51.42578125" style="34" customWidth="1"/>
    <col min="15624" max="15624" width="25.42578125" style="34" customWidth="1"/>
    <col min="15625" max="15625" width="19" style="34" customWidth="1"/>
    <col min="15626" max="15626" width="20.5703125" style="34" customWidth="1"/>
    <col min="15627" max="15627" width="21.7109375" style="34" customWidth="1"/>
    <col min="15628" max="15628" width="21" style="34" customWidth="1"/>
    <col min="15629" max="15872" width="9.140625" style="34"/>
    <col min="15873" max="15873" width="4.7109375" style="34" customWidth="1"/>
    <col min="15874" max="15874" width="44.5703125" style="34" customWidth="1"/>
    <col min="15875" max="15875" width="25.140625" style="34" customWidth="1"/>
    <col min="15876" max="15876" width="28" style="34" customWidth="1"/>
    <col min="15877" max="15878" width="16" style="34" customWidth="1"/>
    <col min="15879" max="15879" width="51.42578125" style="34" customWidth="1"/>
    <col min="15880" max="15880" width="25.42578125" style="34" customWidth="1"/>
    <col min="15881" max="15881" width="19" style="34" customWidth="1"/>
    <col min="15882" max="15882" width="20.5703125" style="34" customWidth="1"/>
    <col min="15883" max="15883" width="21.7109375" style="34" customWidth="1"/>
    <col min="15884" max="15884" width="21" style="34" customWidth="1"/>
    <col min="15885" max="16128" width="9.140625" style="34"/>
    <col min="16129" max="16129" width="4.7109375" style="34" customWidth="1"/>
    <col min="16130" max="16130" width="44.5703125" style="34" customWidth="1"/>
    <col min="16131" max="16131" width="25.140625" style="34" customWidth="1"/>
    <col min="16132" max="16132" width="28" style="34" customWidth="1"/>
    <col min="16133" max="16134" width="16" style="34" customWidth="1"/>
    <col min="16135" max="16135" width="51.42578125" style="34" customWidth="1"/>
    <col min="16136" max="16136" width="25.42578125" style="34" customWidth="1"/>
    <col min="16137" max="16137" width="19" style="34" customWidth="1"/>
    <col min="16138" max="16138" width="20.5703125" style="34" customWidth="1"/>
    <col min="16139" max="16139" width="21.7109375" style="34" customWidth="1"/>
    <col min="16140" max="16140" width="21" style="34" customWidth="1"/>
    <col min="16141" max="16384" width="9.140625" style="34"/>
  </cols>
  <sheetData>
    <row r="1" spans="1:12" x14ac:dyDescent="0.25">
      <c r="H1" s="149" t="s">
        <v>163</v>
      </c>
      <c r="I1" s="149"/>
      <c r="J1" s="127"/>
      <c r="K1" s="127"/>
    </row>
    <row r="2" spans="1:12" x14ac:dyDescent="0.25">
      <c r="H2" s="149" t="s">
        <v>66</v>
      </c>
      <c r="I2" s="149"/>
      <c r="J2" s="127"/>
      <c r="K2" s="127"/>
      <c r="L2" s="62"/>
    </row>
    <row r="3" spans="1:12" x14ac:dyDescent="0.25">
      <c r="H3" s="149" t="s">
        <v>67</v>
      </c>
      <c r="I3" s="149"/>
      <c r="J3" s="127"/>
      <c r="K3" s="127"/>
    </row>
    <row r="4" spans="1:12" x14ac:dyDescent="0.25">
      <c r="H4" s="149" t="s">
        <v>165</v>
      </c>
      <c r="I4" s="149"/>
      <c r="J4" s="127"/>
      <c r="K4" s="127"/>
    </row>
    <row r="6" spans="1:12" x14ac:dyDescent="0.25">
      <c r="H6" s="149" t="s">
        <v>111</v>
      </c>
      <c r="I6" s="149"/>
      <c r="J6" s="149"/>
      <c r="K6" s="149"/>
    </row>
    <row r="7" spans="1:12" ht="16.899999999999999" customHeight="1" x14ac:dyDescent="0.25">
      <c r="H7" s="148" t="s">
        <v>161</v>
      </c>
      <c r="I7" s="148"/>
      <c r="J7" s="196"/>
      <c r="K7" s="196"/>
    </row>
    <row r="8" spans="1:12" x14ac:dyDescent="0.25">
      <c r="H8" s="148"/>
      <c r="I8" s="148"/>
      <c r="J8" s="196"/>
      <c r="K8" s="196"/>
    </row>
    <row r="9" spans="1:12" x14ac:dyDescent="0.25">
      <c r="H9" s="148"/>
      <c r="I9" s="148"/>
      <c r="J9" s="196"/>
      <c r="K9" s="196"/>
    </row>
    <row r="10" spans="1:12" ht="27" customHeight="1" x14ac:dyDescent="0.25">
      <c r="H10" s="148"/>
      <c r="I10" s="148"/>
      <c r="J10" s="196"/>
      <c r="K10" s="196"/>
    </row>
    <row r="11" spans="1:12" ht="9.75" customHeight="1" x14ac:dyDescent="0.25">
      <c r="H11" s="148"/>
      <c r="I11" s="148"/>
      <c r="J11" s="196"/>
      <c r="K11" s="196"/>
    </row>
    <row r="12" spans="1:12" x14ac:dyDescent="0.25">
      <c r="A12" s="127" t="s">
        <v>112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</row>
    <row r="13" spans="1:12" x14ac:dyDescent="0.25">
      <c r="A13" s="188" t="s">
        <v>107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</row>
    <row r="14" spans="1:12" x14ac:dyDescent="0.25">
      <c r="A14" s="128" t="s">
        <v>113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6" spans="1:12" s="2" customFormat="1" ht="15.75" customHeight="1" x14ac:dyDescent="0.25">
      <c r="A16" s="189" t="s">
        <v>1</v>
      </c>
      <c r="B16" s="190" t="s">
        <v>109</v>
      </c>
      <c r="C16" s="190" t="s">
        <v>114</v>
      </c>
      <c r="D16" s="190" t="s">
        <v>115</v>
      </c>
      <c r="E16" s="193" t="s">
        <v>116</v>
      </c>
      <c r="F16" s="193"/>
      <c r="G16" s="193" t="s">
        <v>117</v>
      </c>
      <c r="H16" s="194" t="s">
        <v>118</v>
      </c>
      <c r="I16" s="193" t="s">
        <v>119</v>
      </c>
      <c r="J16" s="195"/>
      <c r="K16" s="195"/>
    </row>
    <row r="17" spans="1:11" s="2" customFormat="1" ht="115.5" customHeight="1" x14ac:dyDescent="0.25">
      <c r="A17" s="189"/>
      <c r="B17" s="191"/>
      <c r="C17" s="192"/>
      <c r="D17" s="192"/>
      <c r="E17" s="78" t="s">
        <v>120</v>
      </c>
      <c r="F17" s="78" t="s">
        <v>121</v>
      </c>
      <c r="G17" s="193"/>
      <c r="H17" s="194"/>
      <c r="I17" s="193"/>
      <c r="J17" s="195"/>
      <c r="K17" s="195"/>
    </row>
    <row r="18" spans="1:11" s="2" customFormat="1" ht="15.75" x14ac:dyDescent="0.25">
      <c r="A18" s="77">
        <v>1</v>
      </c>
      <c r="B18" s="77">
        <v>2</v>
      </c>
      <c r="C18" s="77">
        <v>3</v>
      </c>
      <c r="D18" s="77">
        <v>4</v>
      </c>
      <c r="E18" s="77">
        <v>5</v>
      </c>
      <c r="F18" s="77">
        <v>6</v>
      </c>
      <c r="G18" s="77">
        <v>7</v>
      </c>
      <c r="H18" s="79">
        <v>8</v>
      </c>
      <c r="I18" s="77">
        <v>9</v>
      </c>
      <c r="J18" s="80"/>
      <c r="K18" s="80"/>
    </row>
    <row r="19" spans="1:11" s="2" customFormat="1" ht="88.9" customHeight="1" x14ac:dyDescent="0.25">
      <c r="A19" s="81"/>
      <c r="B19" s="186" t="s">
        <v>108</v>
      </c>
      <c r="C19" s="71" t="s">
        <v>75</v>
      </c>
      <c r="D19" s="71"/>
      <c r="E19" s="41"/>
      <c r="F19" s="41"/>
      <c r="G19" s="41"/>
      <c r="H19" s="82"/>
      <c r="I19" s="83"/>
      <c r="J19" s="8"/>
      <c r="K19" s="8"/>
    </row>
    <row r="20" spans="1:11" s="2" customFormat="1" ht="75.599999999999994" customHeight="1" x14ac:dyDescent="0.25">
      <c r="A20" s="84"/>
      <c r="B20" s="187"/>
      <c r="C20" s="71" t="s">
        <v>83</v>
      </c>
      <c r="D20" s="71"/>
      <c r="E20" s="41"/>
      <c r="F20" s="41"/>
      <c r="G20" s="41"/>
      <c r="H20" s="82"/>
      <c r="I20" s="83"/>
      <c r="J20" s="8"/>
      <c r="K20" s="8"/>
    </row>
    <row r="21" spans="1:11" s="2" customFormat="1" ht="105" customHeight="1" x14ac:dyDescent="0.25">
      <c r="A21" s="19" t="s">
        <v>6</v>
      </c>
      <c r="B21" s="76" t="s">
        <v>122</v>
      </c>
      <c r="C21" s="71" t="s">
        <v>75</v>
      </c>
      <c r="D21" s="71"/>
      <c r="E21" s="42"/>
      <c r="F21" s="42"/>
      <c r="G21" s="41"/>
      <c r="H21" s="82"/>
      <c r="I21" s="83"/>
      <c r="J21" s="8"/>
      <c r="K21" s="8"/>
    </row>
    <row r="22" spans="1:11" s="2" customFormat="1" ht="33.75" customHeight="1" x14ac:dyDescent="0.25">
      <c r="A22" s="171" t="s">
        <v>84</v>
      </c>
      <c r="B22" s="174" t="s">
        <v>87</v>
      </c>
      <c r="C22" s="160" t="s">
        <v>75</v>
      </c>
      <c r="D22" s="71" t="s">
        <v>123</v>
      </c>
      <c r="E22" s="85" t="s">
        <v>124</v>
      </c>
      <c r="F22" s="85" t="s">
        <v>125</v>
      </c>
      <c r="G22" s="160" t="s">
        <v>126</v>
      </c>
      <c r="H22" s="144" t="s">
        <v>127</v>
      </c>
      <c r="I22" s="168">
        <v>1554</v>
      </c>
      <c r="J22" s="86"/>
      <c r="K22" s="86"/>
    </row>
    <row r="23" spans="1:11" s="2" customFormat="1" ht="78" customHeight="1" x14ac:dyDescent="0.25">
      <c r="A23" s="172"/>
      <c r="B23" s="175"/>
      <c r="C23" s="161"/>
      <c r="D23" s="71" t="s">
        <v>128</v>
      </c>
      <c r="E23" s="85" t="s">
        <v>129</v>
      </c>
      <c r="F23" s="85" t="s">
        <v>130</v>
      </c>
      <c r="G23" s="161"/>
      <c r="H23" s="145"/>
      <c r="I23" s="169"/>
      <c r="J23" s="86"/>
      <c r="K23" s="86"/>
    </row>
    <row r="24" spans="1:11" s="90" customFormat="1" ht="39" customHeight="1" x14ac:dyDescent="0.2">
      <c r="A24" s="172"/>
      <c r="B24" s="176"/>
      <c r="C24" s="162"/>
      <c r="D24" s="87" t="s">
        <v>131</v>
      </c>
      <c r="E24" s="88">
        <v>43770</v>
      </c>
      <c r="F24" s="88">
        <v>43780</v>
      </c>
      <c r="G24" s="162"/>
      <c r="H24" s="146"/>
      <c r="I24" s="170"/>
      <c r="J24" s="89"/>
      <c r="K24" s="89"/>
    </row>
    <row r="25" spans="1:11" s="2" customFormat="1" ht="195.6" customHeight="1" x14ac:dyDescent="0.25">
      <c r="A25" s="91" t="s">
        <v>94</v>
      </c>
      <c r="B25" s="92" t="s">
        <v>89</v>
      </c>
      <c r="C25" s="71" t="s">
        <v>75</v>
      </c>
      <c r="D25" s="71"/>
      <c r="E25" s="15" t="s">
        <v>132</v>
      </c>
      <c r="F25" s="15" t="s">
        <v>132</v>
      </c>
      <c r="G25" s="93" t="s">
        <v>164</v>
      </c>
      <c r="H25" s="94" t="s">
        <v>132</v>
      </c>
      <c r="I25" s="95">
        <v>0</v>
      </c>
      <c r="J25" s="96"/>
      <c r="K25" s="96"/>
    </row>
    <row r="26" spans="1:11" s="2" customFormat="1" ht="36" customHeight="1" x14ac:dyDescent="0.25">
      <c r="A26" s="171" t="s">
        <v>96</v>
      </c>
      <c r="B26" s="174" t="s">
        <v>91</v>
      </c>
      <c r="C26" s="160" t="s">
        <v>75</v>
      </c>
      <c r="D26" s="180"/>
      <c r="E26" s="183" t="s">
        <v>132</v>
      </c>
      <c r="F26" s="183" t="s">
        <v>132</v>
      </c>
      <c r="G26" s="160" t="s">
        <v>164</v>
      </c>
      <c r="H26" s="144" t="s">
        <v>132</v>
      </c>
      <c r="I26" s="177">
        <v>0</v>
      </c>
      <c r="J26" s="96"/>
      <c r="K26" s="96"/>
    </row>
    <row r="27" spans="1:11" s="2" customFormat="1" ht="80.25" customHeight="1" x14ac:dyDescent="0.25">
      <c r="A27" s="172"/>
      <c r="B27" s="175"/>
      <c r="C27" s="161"/>
      <c r="D27" s="181"/>
      <c r="E27" s="184"/>
      <c r="F27" s="184"/>
      <c r="G27" s="161"/>
      <c r="H27" s="145"/>
      <c r="I27" s="178"/>
      <c r="J27" s="96"/>
      <c r="K27" s="96"/>
    </row>
    <row r="28" spans="1:11" s="2" customFormat="1" ht="42" customHeight="1" x14ac:dyDescent="0.25">
      <c r="A28" s="173"/>
      <c r="B28" s="176"/>
      <c r="C28" s="162"/>
      <c r="D28" s="182"/>
      <c r="E28" s="185"/>
      <c r="F28" s="185"/>
      <c r="G28" s="162"/>
      <c r="H28" s="146"/>
      <c r="I28" s="179"/>
      <c r="J28" s="96"/>
      <c r="K28" s="96"/>
    </row>
    <row r="29" spans="1:11" s="2" customFormat="1" ht="409.15" customHeight="1" x14ac:dyDescent="0.25">
      <c r="A29" s="19" t="s">
        <v>98</v>
      </c>
      <c r="B29" s="12" t="s">
        <v>133</v>
      </c>
      <c r="C29" s="41"/>
      <c r="D29" s="41"/>
      <c r="E29" s="85" t="s">
        <v>132</v>
      </c>
      <c r="F29" s="85" t="s">
        <v>132</v>
      </c>
      <c r="G29" s="71" t="s">
        <v>164</v>
      </c>
      <c r="H29" s="94" t="s">
        <v>132</v>
      </c>
      <c r="I29" s="95">
        <v>0</v>
      </c>
      <c r="J29" s="96"/>
      <c r="K29" s="96"/>
    </row>
    <row r="30" spans="1:11" s="2" customFormat="1" ht="171.75" customHeight="1" x14ac:dyDescent="0.25">
      <c r="A30" s="19" t="s">
        <v>7</v>
      </c>
      <c r="B30" s="97" t="s">
        <v>95</v>
      </c>
      <c r="C30" s="71" t="s">
        <v>83</v>
      </c>
      <c r="D30" s="71" t="s">
        <v>134</v>
      </c>
      <c r="E30" s="85" t="s">
        <v>135</v>
      </c>
      <c r="F30" s="85" t="s">
        <v>136</v>
      </c>
      <c r="G30" s="71" t="s">
        <v>137</v>
      </c>
      <c r="H30" s="94" t="s">
        <v>17</v>
      </c>
      <c r="I30" s="98">
        <v>0</v>
      </c>
      <c r="J30" s="86"/>
      <c r="K30" s="86"/>
    </row>
    <row r="31" spans="1:11" s="2" customFormat="1" ht="24.75" customHeight="1" x14ac:dyDescent="0.25">
      <c r="A31" s="171" t="s">
        <v>8</v>
      </c>
      <c r="B31" s="157" t="s">
        <v>97</v>
      </c>
      <c r="C31" s="160" t="s">
        <v>75</v>
      </c>
      <c r="D31" s="160" t="s">
        <v>138</v>
      </c>
      <c r="E31" s="99" t="s">
        <v>139</v>
      </c>
      <c r="F31" s="99" t="s">
        <v>140</v>
      </c>
      <c r="G31" s="163" t="s">
        <v>141</v>
      </c>
      <c r="H31" s="144" t="s">
        <v>142</v>
      </c>
      <c r="I31" s="168">
        <v>1200</v>
      </c>
      <c r="J31" s="86"/>
      <c r="K31" s="86"/>
    </row>
    <row r="32" spans="1:11" s="2" customFormat="1" ht="24" customHeight="1" x14ac:dyDescent="0.25">
      <c r="A32" s="172"/>
      <c r="B32" s="158"/>
      <c r="C32" s="161"/>
      <c r="D32" s="161"/>
      <c r="E32" s="99" t="s">
        <v>143</v>
      </c>
      <c r="F32" s="99" t="s">
        <v>144</v>
      </c>
      <c r="G32" s="164"/>
      <c r="H32" s="145"/>
      <c r="I32" s="169"/>
      <c r="J32" s="86"/>
      <c r="K32" s="86"/>
    </row>
    <row r="33" spans="1:12" s="2" customFormat="1" ht="25.5" customHeight="1" x14ac:dyDescent="0.25">
      <c r="A33" s="172"/>
      <c r="B33" s="158"/>
      <c r="C33" s="161"/>
      <c r="D33" s="161"/>
      <c r="E33" s="99" t="s">
        <v>145</v>
      </c>
      <c r="F33" s="99" t="s">
        <v>146</v>
      </c>
      <c r="G33" s="164"/>
      <c r="H33" s="145"/>
      <c r="I33" s="169"/>
      <c r="J33" s="86"/>
      <c r="K33" s="86"/>
    </row>
    <row r="34" spans="1:12" s="2" customFormat="1" ht="28.5" customHeight="1" x14ac:dyDescent="0.25">
      <c r="A34" s="173"/>
      <c r="B34" s="159"/>
      <c r="C34" s="162"/>
      <c r="D34" s="162"/>
      <c r="E34" s="99" t="s">
        <v>129</v>
      </c>
      <c r="F34" s="99" t="s">
        <v>147</v>
      </c>
      <c r="G34" s="165"/>
      <c r="H34" s="146"/>
      <c r="I34" s="170"/>
      <c r="J34" s="86"/>
      <c r="K34" s="86"/>
    </row>
    <row r="35" spans="1:12" s="2" customFormat="1" ht="98.45" customHeight="1" x14ac:dyDescent="0.25">
      <c r="A35" s="19" t="s">
        <v>15</v>
      </c>
      <c r="B35" s="97" t="s">
        <v>99</v>
      </c>
      <c r="C35" s="71" t="s">
        <v>75</v>
      </c>
      <c r="D35" s="71"/>
      <c r="E35" s="15" t="s">
        <v>132</v>
      </c>
      <c r="F35" s="100" t="s">
        <v>132</v>
      </c>
      <c r="G35" s="18" t="s">
        <v>164</v>
      </c>
      <c r="H35" s="94" t="s">
        <v>132</v>
      </c>
      <c r="I35" s="98">
        <v>0</v>
      </c>
      <c r="J35" s="86"/>
      <c r="K35" s="86"/>
    </row>
    <row r="36" spans="1:12" s="2" customFormat="1" ht="123.75" customHeight="1" x14ac:dyDescent="0.25">
      <c r="A36" s="19" t="s">
        <v>16</v>
      </c>
      <c r="B36" s="97" t="s">
        <v>101</v>
      </c>
      <c r="C36" s="71" t="s">
        <v>75</v>
      </c>
      <c r="D36" s="71" t="s">
        <v>148</v>
      </c>
      <c r="E36" s="85" t="s">
        <v>149</v>
      </c>
      <c r="F36" s="85" t="s">
        <v>150</v>
      </c>
      <c r="G36" s="18" t="s">
        <v>151</v>
      </c>
      <c r="H36" s="94" t="s">
        <v>132</v>
      </c>
      <c r="I36" s="98">
        <v>0</v>
      </c>
      <c r="J36" s="86"/>
      <c r="K36" s="86"/>
    </row>
    <row r="37" spans="1:12" s="2" customFormat="1" ht="192" customHeight="1" x14ac:dyDescent="0.25">
      <c r="A37" s="19" t="s">
        <v>31</v>
      </c>
      <c r="B37" s="97" t="s">
        <v>110</v>
      </c>
      <c r="C37" s="71" t="s">
        <v>75</v>
      </c>
      <c r="D37" s="71" t="s">
        <v>152</v>
      </c>
      <c r="E37" s="85" t="s">
        <v>149</v>
      </c>
      <c r="F37" s="85" t="s">
        <v>150</v>
      </c>
      <c r="G37" s="18" t="s">
        <v>153</v>
      </c>
      <c r="H37" s="94" t="s">
        <v>154</v>
      </c>
      <c r="I37" s="98">
        <v>300</v>
      </c>
      <c r="J37" s="86"/>
      <c r="K37" s="86"/>
    </row>
    <row r="38" spans="1:12" s="2" customFormat="1" ht="15.75" x14ac:dyDescent="0.25">
      <c r="A38" s="19"/>
      <c r="B38" s="166" t="s">
        <v>155</v>
      </c>
      <c r="C38" s="166"/>
      <c r="D38" s="166"/>
      <c r="E38" s="166"/>
      <c r="F38" s="166"/>
      <c r="G38" s="166"/>
      <c r="H38" s="101"/>
      <c r="I38" s="102">
        <f>SUM(I22:I37)</f>
        <v>3054</v>
      </c>
      <c r="J38" s="103"/>
      <c r="K38" s="103"/>
      <c r="L38" s="104"/>
    </row>
    <row r="39" spans="1:12" s="2" customFormat="1" ht="15.75" x14ac:dyDescent="0.25">
      <c r="B39" s="8"/>
      <c r="C39" s="8"/>
      <c r="D39" s="8"/>
      <c r="E39" s="8"/>
      <c r="F39" s="8"/>
      <c r="G39" s="8"/>
      <c r="H39" s="105"/>
      <c r="I39" s="8"/>
      <c r="J39" s="8"/>
      <c r="K39" s="8"/>
    </row>
    <row r="40" spans="1:12" s="2" customFormat="1" ht="31.9" customHeight="1" x14ac:dyDescent="0.25">
      <c r="A40" s="167" t="s">
        <v>156</v>
      </c>
      <c r="B40" s="167"/>
      <c r="C40" s="167"/>
      <c r="D40" s="167"/>
      <c r="E40" s="167"/>
      <c r="F40" s="167"/>
      <c r="G40" s="167"/>
      <c r="H40" s="167"/>
      <c r="I40" s="167"/>
      <c r="J40" s="3"/>
      <c r="K40" s="3"/>
    </row>
    <row r="41" spans="1:12" x14ac:dyDescent="0.25">
      <c r="A41" s="106"/>
      <c r="B41" s="106"/>
      <c r="C41" s="106"/>
      <c r="D41" s="106"/>
      <c r="E41" s="106"/>
      <c r="F41" s="106"/>
      <c r="G41" s="106"/>
      <c r="H41" s="69"/>
      <c r="I41" s="106"/>
      <c r="J41" s="70"/>
      <c r="K41" s="70"/>
    </row>
    <row r="42" spans="1:12" ht="16.899999999999999" customHeight="1" x14ac:dyDescent="0.25">
      <c r="A42" s="70"/>
      <c r="B42" s="135" t="s">
        <v>47</v>
      </c>
      <c r="C42" s="136"/>
      <c r="D42" s="136"/>
      <c r="E42" s="136"/>
      <c r="F42" s="136"/>
      <c r="G42" s="136"/>
      <c r="H42" s="136"/>
      <c r="I42" s="63"/>
      <c r="J42" s="63"/>
      <c r="K42" s="70"/>
    </row>
    <row r="43" spans="1:12" ht="16.899999999999999" customHeight="1" x14ac:dyDescent="0.25">
      <c r="A43" s="70"/>
      <c r="B43" s="135" t="s">
        <v>157</v>
      </c>
      <c r="C43" s="135"/>
      <c r="D43" s="135"/>
      <c r="E43" s="135"/>
      <c r="F43" s="135"/>
      <c r="G43" s="135"/>
      <c r="H43" s="135"/>
      <c r="I43" s="63" t="s">
        <v>49</v>
      </c>
      <c r="J43" s="155"/>
      <c r="K43" s="155"/>
    </row>
    <row r="44" spans="1:12" ht="16.899999999999999" customHeight="1" x14ac:dyDescent="0.25">
      <c r="A44" s="70"/>
      <c r="B44" s="156"/>
      <c r="C44" s="156"/>
      <c r="D44" s="156"/>
      <c r="E44" s="156"/>
      <c r="F44" s="63"/>
      <c r="G44" s="63"/>
      <c r="H44" s="63"/>
      <c r="K44" s="70"/>
    </row>
    <row r="45" spans="1:12" x14ac:dyDescent="0.25">
      <c r="A45" s="70"/>
      <c r="B45" s="70"/>
      <c r="C45" s="70"/>
      <c r="D45" s="70"/>
      <c r="E45" s="70"/>
      <c r="F45" s="70"/>
      <c r="G45" s="70"/>
      <c r="H45" s="63"/>
      <c r="I45" s="70"/>
      <c r="J45" s="70"/>
      <c r="K45" s="70"/>
    </row>
    <row r="46" spans="1:12" x14ac:dyDescent="0.25">
      <c r="A46" s="70"/>
      <c r="B46" s="70"/>
      <c r="C46" s="70"/>
      <c r="D46" s="70"/>
      <c r="E46" s="70"/>
      <c r="F46" s="70"/>
      <c r="G46" s="70"/>
      <c r="H46" s="63"/>
      <c r="I46" s="70"/>
      <c r="J46" s="70"/>
      <c r="K46" s="70"/>
    </row>
    <row r="47" spans="1:12" x14ac:dyDescent="0.25">
      <c r="A47" s="70"/>
      <c r="B47" s="70"/>
      <c r="C47" s="70"/>
      <c r="D47" s="70"/>
      <c r="E47" s="70"/>
      <c r="F47" s="70"/>
      <c r="G47" s="70"/>
      <c r="H47" s="63"/>
      <c r="I47" s="70"/>
      <c r="J47" s="70"/>
      <c r="K47" s="70"/>
    </row>
    <row r="48" spans="1:12" x14ac:dyDescent="0.25">
      <c r="A48" s="70"/>
      <c r="B48" s="70"/>
      <c r="C48" s="70"/>
      <c r="D48" s="70"/>
      <c r="E48" s="70"/>
      <c r="F48" s="70"/>
      <c r="G48" s="70"/>
      <c r="H48" s="63"/>
      <c r="I48" s="70"/>
      <c r="J48" s="70"/>
      <c r="K48" s="70"/>
    </row>
    <row r="49" spans="1:11" x14ac:dyDescent="0.25">
      <c r="A49" s="70"/>
      <c r="B49" s="70"/>
      <c r="C49" s="70"/>
      <c r="D49" s="70"/>
      <c r="E49" s="70"/>
      <c r="F49" s="70"/>
      <c r="G49" s="70"/>
      <c r="H49" s="63"/>
      <c r="I49" s="70"/>
      <c r="J49" s="70"/>
      <c r="K49" s="70"/>
    </row>
    <row r="50" spans="1:11" x14ac:dyDescent="0.25">
      <c r="A50" s="70"/>
      <c r="B50" s="70"/>
      <c r="C50" s="70"/>
      <c r="D50" s="70"/>
      <c r="E50" s="70"/>
      <c r="F50" s="70"/>
      <c r="G50" s="70"/>
      <c r="H50" s="63"/>
      <c r="I50" s="70"/>
      <c r="J50" s="70"/>
      <c r="K50" s="70"/>
    </row>
    <row r="51" spans="1:11" x14ac:dyDescent="0.25">
      <c r="A51" s="70"/>
      <c r="B51" s="70"/>
      <c r="C51" s="70"/>
      <c r="D51" s="70"/>
      <c r="E51" s="70"/>
      <c r="F51" s="70"/>
      <c r="G51" s="70"/>
      <c r="H51" s="63"/>
      <c r="I51" s="70"/>
      <c r="J51" s="70"/>
      <c r="K51" s="70"/>
    </row>
    <row r="52" spans="1:11" x14ac:dyDescent="0.25">
      <c r="A52" s="70"/>
      <c r="B52" s="70"/>
      <c r="C52" s="70"/>
      <c r="D52" s="70"/>
      <c r="E52" s="70"/>
      <c r="F52" s="70"/>
      <c r="G52" s="70"/>
      <c r="H52" s="63"/>
      <c r="I52" s="70"/>
      <c r="J52" s="70"/>
      <c r="K52" s="70"/>
    </row>
  </sheetData>
  <mergeCells count="54">
    <mergeCell ref="H1:I1"/>
    <mergeCell ref="J1:K1"/>
    <mergeCell ref="H2:I2"/>
    <mergeCell ref="J2:K2"/>
    <mergeCell ref="H3:I3"/>
    <mergeCell ref="J3:K3"/>
    <mergeCell ref="H4:I4"/>
    <mergeCell ref="J4:K4"/>
    <mergeCell ref="H6:I6"/>
    <mergeCell ref="J6:K6"/>
    <mergeCell ref="H7:I11"/>
    <mergeCell ref="J7:K11"/>
    <mergeCell ref="A12:K12"/>
    <mergeCell ref="A13:K13"/>
    <mergeCell ref="A14:K14"/>
    <mergeCell ref="A16:A17"/>
    <mergeCell ref="B16:B17"/>
    <mergeCell ref="C16:C17"/>
    <mergeCell ref="D16:D17"/>
    <mergeCell ref="E16:F16"/>
    <mergeCell ref="G16:G17"/>
    <mergeCell ref="H16:H17"/>
    <mergeCell ref="I16:I17"/>
    <mergeCell ref="J16:J17"/>
    <mergeCell ref="K16:K17"/>
    <mergeCell ref="B19:B20"/>
    <mergeCell ref="A22:A24"/>
    <mergeCell ref="B22:B24"/>
    <mergeCell ref="C22:C24"/>
    <mergeCell ref="G22:G24"/>
    <mergeCell ref="H22:H24"/>
    <mergeCell ref="I22:I24"/>
    <mergeCell ref="H31:H34"/>
    <mergeCell ref="I31:I34"/>
    <mergeCell ref="A26:A28"/>
    <mergeCell ref="B26:B28"/>
    <mergeCell ref="C26:C28"/>
    <mergeCell ref="G26:G28"/>
    <mergeCell ref="H26:H28"/>
    <mergeCell ref="I26:I28"/>
    <mergeCell ref="D26:D28"/>
    <mergeCell ref="E26:E28"/>
    <mergeCell ref="F26:F28"/>
    <mergeCell ref="A31:A34"/>
    <mergeCell ref="J43:K43"/>
    <mergeCell ref="B44:E44"/>
    <mergeCell ref="B31:B34"/>
    <mergeCell ref="C31:C34"/>
    <mergeCell ref="D31:D34"/>
    <mergeCell ref="G31:G34"/>
    <mergeCell ref="B38:G38"/>
    <mergeCell ref="A40:I40"/>
    <mergeCell ref="B42:H42"/>
    <mergeCell ref="B43:H43"/>
  </mergeCells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1н</vt:lpstr>
      <vt:lpstr>Приложение 3н</vt:lpstr>
      <vt:lpstr>Приложение 4н</vt:lpstr>
      <vt:lpstr>прил1</vt:lpstr>
      <vt:lpstr>прил2</vt:lpstr>
      <vt:lpstr>прил2!Область_печати</vt:lpstr>
      <vt:lpstr>'Приложение 1н'!Область_печати</vt:lpstr>
      <vt:lpstr>'Приложение 3н'!Область_печати</vt:lpstr>
      <vt:lpstr>'Приложение 4н'!Область_печати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RePack by SPecialiST</cp:lastModifiedBy>
  <cp:lastPrinted>2019-12-09T23:57:26Z</cp:lastPrinted>
  <dcterms:created xsi:type="dcterms:W3CDTF">2011-03-10T11:24:53Z</dcterms:created>
  <dcterms:modified xsi:type="dcterms:W3CDTF">2019-12-12T01:46:35Z</dcterms:modified>
</cp:coreProperties>
</file>