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 activeTab="5"/>
  </bookViews>
  <sheets>
    <sheet name="форма 2" sheetId="23" r:id="rId1"/>
    <sheet name="форма 3" sheetId="6" r:id="rId2"/>
    <sheet name="форма 4 откор" sheetId="5" r:id="rId3"/>
    <sheet name="форма 5" sheetId="4" r:id="rId4"/>
    <sheet name="форма 6 откор." sheetId="1" r:id="rId5"/>
    <sheet name="форма 7" sheetId="2" r:id="rId6"/>
    <sheet name="прилож 9" sheetId="25" r:id="rId7"/>
    <sheet name="прилож 14" sheetId="24" r:id="rId8"/>
    <sheet name="откор. ф.8" sheetId="10" r:id="rId9"/>
    <sheet name="Лист1" sheetId="26" r:id="rId10"/>
  </sheets>
  <definedNames>
    <definedName name="_xlnm.Print_Area" localSheetId="8">'откор. ф.8'!$A$1:$K$72</definedName>
    <definedName name="_xlnm.Print_Area" localSheetId="0">'форма 2'!$A$1:$Q$40</definedName>
    <definedName name="_xlnm.Print_Area" localSheetId="1">'форма 3'!$A$1:$F$48</definedName>
    <definedName name="_xlnm.Print_Area" localSheetId="5">'форма 7'!$A$1:$J$201</definedName>
  </definedNames>
  <calcPr calcId="125725"/>
</workbook>
</file>

<file path=xl/calcChain.xml><?xml version="1.0" encoding="utf-8"?>
<calcChain xmlns="http://schemas.openxmlformats.org/spreadsheetml/2006/main">
  <c r="F197" i="2"/>
  <c r="F198"/>
  <c r="H26"/>
  <c r="G26"/>
  <c r="I14" i="10"/>
  <c r="F184" i="2"/>
  <c r="E15" i="23"/>
  <c r="K32" l="1"/>
  <c r="M32" s="1"/>
  <c r="O32" s="1"/>
  <c r="Q32" s="1"/>
  <c r="K105" i="2" l="1"/>
  <c r="F174" l="1"/>
  <c r="F167"/>
  <c r="K28" l="1"/>
  <c r="K27"/>
  <c r="K29"/>
  <c r="H113" l="1"/>
  <c r="G113"/>
  <c r="H121"/>
  <c r="G121"/>
  <c r="E121" l="1"/>
  <c r="H15" l="1"/>
  <c r="G13"/>
  <c r="H13"/>
  <c r="G15"/>
  <c r="G163"/>
  <c r="H163"/>
  <c r="H111"/>
  <c r="H107" s="1"/>
  <c r="H14" s="1"/>
  <c r="F13"/>
  <c r="F195"/>
  <c r="G195"/>
  <c r="F139"/>
  <c r="G139"/>
  <c r="E113"/>
  <c r="F113"/>
  <c r="F107" s="1"/>
  <c r="F121"/>
  <c r="E15"/>
  <c r="E14"/>
  <c r="K13" l="1"/>
  <c r="F14"/>
  <c r="H12"/>
  <c r="E42"/>
  <c r="E49"/>
  <c r="F49"/>
  <c r="F63"/>
  <c r="F70"/>
  <c r="E181"/>
  <c r="E13"/>
  <c r="E153"/>
  <c r="E149" s="1"/>
  <c r="E146" s="1"/>
  <c r="E111"/>
  <c r="E195"/>
  <c r="E174"/>
  <c r="E167"/>
  <c r="E139"/>
  <c r="E132"/>
  <c r="E122"/>
  <c r="E116"/>
  <c r="E105"/>
  <c r="E94"/>
  <c r="E93"/>
  <c r="E92"/>
  <c r="E34"/>
  <c r="E29"/>
  <c r="E26"/>
  <c r="F84" l="1"/>
  <c r="F56"/>
  <c r="E91"/>
  <c r="E77"/>
  <c r="E84"/>
  <c r="F77"/>
  <c r="E56"/>
  <c r="E70"/>
  <c r="E63"/>
  <c r="E98"/>
  <c r="E163"/>
  <c r="E160" l="1"/>
  <c r="E12"/>
  <c r="G15" i="23"/>
  <c r="I15"/>
  <c r="K15"/>
  <c r="K13" s="1"/>
  <c r="M15"/>
  <c r="M13" s="1"/>
  <c r="O15"/>
  <c r="O13" s="1"/>
  <c r="Q15"/>
  <c r="Q13" s="1"/>
  <c r="I37"/>
  <c r="K37"/>
  <c r="M37"/>
  <c r="O37"/>
  <c r="Q37"/>
  <c r="W32"/>
  <c r="V32"/>
  <c r="U32"/>
  <c r="T32"/>
  <c r="S32" l="1"/>
  <c r="S37"/>
  <c r="R31"/>
  <c r="I163" i="2" l="1"/>
  <c r="J163"/>
  <c r="I15" l="1"/>
  <c r="J15"/>
  <c r="I13" l="1"/>
  <c r="J13"/>
  <c r="I14"/>
  <c r="J14"/>
  <c r="F153" l="1"/>
  <c r="F149" s="1"/>
  <c r="F15" s="1"/>
  <c r="K15" s="1"/>
  <c r="I37" i="10"/>
  <c r="I29"/>
  <c r="I38"/>
  <c r="I55"/>
  <c r="I59"/>
  <c r="V29" i="23" l="1"/>
  <c r="H195" i="2" l="1"/>
  <c r="I195"/>
  <c r="J195"/>
  <c r="H181"/>
  <c r="J181"/>
  <c r="I181"/>
  <c r="H174"/>
  <c r="I174"/>
  <c r="J174"/>
  <c r="H167"/>
  <c r="I167"/>
  <c r="J167"/>
  <c r="H160"/>
  <c r="I160"/>
  <c r="J160"/>
  <c r="H153"/>
  <c r="I153"/>
  <c r="J153"/>
  <c r="I139"/>
  <c r="J139"/>
  <c r="H132"/>
  <c r="I132"/>
  <c r="J132"/>
  <c r="I121"/>
  <c r="J121"/>
  <c r="H116"/>
  <c r="I116"/>
  <c r="J116"/>
  <c r="I111"/>
  <c r="J111"/>
  <c r="I105"/>
  <c r="J105"/>
  <c r="H98"/>
  <c r="I98"/>
  <c r="J98"/>
  <c r="H91"/>
  <c r="I91"/>
  <c r="J91"/>
  <c r="H84"/>
  <c r="I84"/>
  <c r="J84"/>
  <c r="H77"/>
  <c r="I77"/>
  <c r="J77"/>
  <c r="H70"/>
  <c r="I70"/>
  <c r="J70"/>
  <c r="H63"/>
  <c r="I63"/>
  <c r="J63"/>
  <c r="H56"/>
  <c r="I56"/>
  <c r="J56"/>
  <c r="H49"/>
  <c r="I49"/>
  <c r="J49"/>
  <c r="H42"/>
  <c r="I42"/>
  <c r="J42"/>
  <c r="H34"/>
  <c r="I34"/>
  <c r="J34"/>
  <c r="I26"/>
  <c r="J26"/>
  <c r="I12"/>
  <c r="J12"/>
  <c r="F146"/>
  <c r="I47" i="10" s="1"/>
  <c r="I46" s="1"/>
  <c r="G146" i="2"/>
  <c r="H146"/>
  <c r="I146"/>
  <c r="J146"/>
  <c r="G153"/>
  <c r="I71" i="10"/>
  <c r="I63"/>
  <c r="I51" s="1"/>
  <c r="F181" i="2"/>
  <c r="G174"/>
  <c r="G167"/>
  <c r="G111"/>
  <c r="G107" s="1"/>
  <c r="K26" l="1"/>
  <c r="G14"/>
  <c r="K14" s="1"/>
  <c r="G42"/>
  <c r="G181"/>
  <c r="G160"/>
  <c r="G63"/>
  <c r="F98"/>
  <c r="F163"/>
  <c r="F160" s="1"/>
  <c r="G105"/>
  <c r="G56"/>
  <c r="G84"/>
  <c r="G49"/>
  <c r="G77"/>
  <c r="G98"/>
  <c r="G116"/>
  <c r="G70"/>
  <c r="F42"/>
  <c r="G41" i="6"/>
  <c r="G21"/>
  <c r="H21" s="1"/>
  <c r="W16" i="23"/>
  <c r="G12" i="2" l="1"/>
  <c r="I21" i="23"/>
  <c r="K21" s="1"/>
  <c r="M21" s="1"/>
  <c r="O21" s="1"/>
  <c r="Q21" s="1"/>
  <c r="Q16" l="1"/>
  <c r="O16"/>
  <c r="M16"/>
  <c r="I16"/>
  <c r="K16" s="1"/>
  <c r="Q60" l="1"/>
  <c r="Q62" s="1"/>
  <c r="Q57"/>
  <c r="P57"/>
  <c r="P46"/>
  <c r="Q45"/>
  <c r="P45"/>
  <c r="P44"/>
  <c r="P60" l="1"/>
  <c r="Q46"/>
  <c r="Q47" l="1"/>
  <c r="Q44" s="1"/>
  <c r="Q50" s="1"/>
  <c r="Q48"/>
  <c r="G34" i="2" l="1"/>
  <c r="I35" i="10" l="1"/>
  <c r="G91" i="2"/>
  <c r="F116"/>
  <c r="F34"/>
  <c r="F91" l="1"/>
  <c r="I12" i="10"/>
  <c r="I23"/>
  <c r="I27"/>
  <c r="I25" s="1"/>
  <c r="G132" i="2"/>
  <c r="F111"/>
  <c r="F132"/>
  <c r="I72" i="10" l="1"/>
  <c r="F105" i="2"/>
  <c r="F12" l="1"/>
  <c r="K12" s="1"/>
  <c r="H105" l="1"/>
</calcChain>
</file>

<file path=xl/sharedStrings.xml><?xml version="1.0" encoding="utf-8"?>
<sst xmlns="http://schemas.openxmlformats.org/spreadsheetml/2006/main" count="869" uniqueCount="406">
  <si>
    <t>Сведения об  индикаторах (показателях)  муниципальной программы*</t>
  </si>
  <si>
    <t xml:space="preserve">"Обеспечение доступным жильем жителей Дальнегорского городского округа" </t>
  </si>
  <si>
    <t>№ п/п</t>
  </si>
  <si>
    <t>Индикатор (показатель)                             (наименование)</t>
  </si>
  <si>
    <t>Единица измерения</t>
  </si>
  <si>
    <t>Значение индикатора (показателя)</t>
  </si>
  <si>
    <t>с учетом дополни- тельных ресурсов</t>
  </si>
  <si>
    <t>без учета дополни-тельных ресурсов</t>
  </si>
  <si>
    <t>индикаторы</t>
  </si>
  <si>
    <t>чел.</t>
  </si>
  <si>
    <t>х</t>
  </si>
  <si>
    <t>показатели</t>
  </si>
  <si>
    <t>%</t>
  </si>
  <si>
    <t>ед</t>
  </si>
  <si>
    <t xml:space="preserve"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</t>
  </si>
  <si>
    <t>Количество приобретенных жилых квартир</t>
  </si>
  <si>
    <t xml:space="preserve">к муниципальной программе "Обеспечение доступным жильем жителей Дальнегорского городского округа" </t>
  </si>
  <si>
    <t>Обобщенная характеристика реализуемых в составе муниципальной программы</t>
  </si>
  <si>
    <t>подпрограмм и отдельных мероприятий</t>
  </si>
  <si>
    <t>"Обеспечение доступным жильем жителей Дальнегорского городского округа"</t>
  </si>
  <si>
    <t>Наименование подпрограммы, 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</si>
  <si>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</si>
  <si>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</si>
  <si>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</si>
  <si>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</si>
  <si>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</si>
  <si>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Муниципальная программа "Обеспечение доступным жильем жителей Дальнегорского городского округа" </t>
  </si>
  <si>
    <t>1.1.</t>
  </si>
  <si>
    <t>Основное мероприятие подпрограммы:</t>
  </si>
  <si>
    <t>1.1.1.</t>
  </si>
  <si>
    <t>Мероприятия основного мероприятия подпрограммы:</t>
  </si>
  <si>
    <t>1.1.1.2.</t>
  </si>
  <si>
    <t>Отдел жизнеобеспечения администрации Дальнегорского  городского округа</t>
  </si>
  <si>
    <t>1.1.1.3.</t>
  </si>
  <si>
    <t>Управление муниципального имущества администрации Дальнегорского городского округа.</t>
  </si>
  <si>
    <t>1.2.</t>
  </si>
  <si>
    <t xml:space="preserve">Подпрограмма  "Обеспечение жильем молодых семей Дальнегорского городского округа" </t>
  </si>
  <si>
    <t>1.2.1.</t>
  </si>
  <si>
    <t>1.2.1.1.</t>
  </si>
  <si>
    <t xml:space="preserve"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 </t>
  </si>
  <si>
    <t>Отдел жизнеобеспечения администрации Дальнегорского  городского округа.</t>
  </si>
  <si>
    <t>1.2.1.2.</t>
  </si>
  <si>
    <t>Признание молодых семей платежеспособными для участия в подпрограмме</t>
  </si>
  <si>
    <t>Признание молодых семей нуждающимися в жилых помещениях для участия в подпрограмме</t>
  </si>
  <si>
    <t>Признание молодых семей участниками подпрограммы</t>
  </si>
  <si>
    <t>Подтверждение молодыми семьями - участниками подпрограммы, включенных в подпрограмму в предшествующие годы планируемому, своей платежеспособности и нуждаемости в жилых помещениях для внесения их в списки молодых семей – участников подпрограммы, изъявивших желание получить социальную выплату в планируемом году</t>
  </si>
  <si>
    <t>Формирование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</si>
  <si>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>1.3.</t>
  </si>
  <si>
    <t>1.3.1.</t>
  </si>
  <si>
    <t>Основное мероприятие подпрограммы</t>
  </si>
  <si>
    <t>Управление образования администрации Дальнегорского городского округа, Отдел жизнеобеспечения администрации Дальнегорского городского округа; Управление муниципального имущества администрации Дальнегорского городского округа</t>
  </si>
  <si>
    <t>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</t>
  </si>
  <si>
    <t>Мероприятие 1</t>
  </si>
  <si>
    <t>Приобретение жилых помещений с целью формирования специализированного жилищного фонда, предназначенного для детей-сирот, детей, оставшихся без попечения родителей, лиц из числа детей-сирот и детей, оставшихся без попечения родителей и заключение договоров найма с вышеуказанной категорией граждан</t>
  </si>
  <si>
    <t>Мероприятие 2</t>
  </si>
  <si>
    <t>Управление образования администрации Дальнегорского городского округа</t>
  </si>
  <si>
    <t>Отдельные мероприятия программы:</t>
  </si>
  <si>
    <t xml:space="preserve">Взносы на капитальный ремонт общего имущества в многоквартирных домах за муниципальные жилые помещения </t>
  </si>
  <si>
    <t>Выполнение обязательств собственника по региональной программе капитального ремонта общего имущества в многоквартирных домах</t>
  </si>
  <si>
    <t>Ремонт жилых помещений муниципального жилищного фонда</t>
  </si>
  <si>
    <t>Капитальный ремонт дома № 29 по ул. Набережная г. Дальнегорска  по решению суда от 19.11.2013 № 2-1680/2013</t>
  </si>
  <si>
    <t xml:space="preserve">Независимая оценка многоквартирного, жилого дома и жилого помещения </t>
  </si>
  <si>
    <t>Оценка применения мер государственного регулирования в сфере реализации муниципальной программы</t>
  </si>
  <si>
    <t>Наименование меры государственого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</si>
  <si>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</si>
  <si>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</si>
  <si>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…</t>
  </si>
  <si>
    <t xml:space="preserve">              Меры государственного регулирования отсутствуют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</si>
  <si>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</si>
  <si>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Сведения об основных мерах правового регулирования в сфере реализации муниципальной программы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</si>
  <si>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</si>
  <si>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</si>
  <si>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ответственный исполнитель, соисполнители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</si>
  <si>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</si>
  <si>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</si>
  <si>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</si>
  <si>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</si>
  <si>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№№ п/п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</si>
  <si>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</si>
  <si>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</si>
  <si>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Оказание муниципальных услуг (выполнение работ) муниципальными бюджетными и автономными учреждениями по муниципальной программе не предусмотренно</t>
  </si>
  <si>
    <t xml:space="preserve">Информация о ресурсном обеспечении муниципальной программы за счет средств бюджета Дальнегорского городского округа </t>
  </si>
  <si>
    <t xml:space="preserve">прогнозная оценка привлекаемых на реализацию ее целей средств федерального бюджета, краевого бюджета, бюджетов </t>
  </si>
  <si>
    <t>государственных внебюджетных фондов, иных внебюджетных источников</t>
  </si>
  <si>
    <t>(наименование муниципальной программы)</t>
  </si>
  <si>
    <t>№№  п/п</t>
  </si>
  <si>
    <t>Ответственный исполнитель, /соисполнитель/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</si>
  <si>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</si>
  <si>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Муниципальная программа "Обеспечение доступным жильем жителей Дальнегорского городского округа"</t>
  </si>
  <si>
    <t xml:space="preserve">Отдел жизнеобеспечения администрации Дальнегорского городского округа;                          Управление муниципального имущества администрации Дальнегорского городского округа;  Управление образования администрации Дальнегорского городского округа                                      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</si>
  <si>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</si>
  <si>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</si>
  <si>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</si>
  <si>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</si>
  <si>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</si>
  <si>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</si>
  <si>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</si>
  <si>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всего</t>
  </si>
  <si>
    <t>1.1.1.1.</t>
  </si>
  <si>
    <t>Отдел жизнеобеспечения администрации Дальнегорского городского округа</t>
  </si>
  <si>
    <t>Мероприятия основного мероприятия подпрограммы</t>
  </si>
  <si>
    <t>Формирование администрацией Дальнегорского городского округа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</si>
  <si>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 xml:space="preserve">Отдел жизнеобеспечения администрации Дальнегорского городского округа                                     </t>
  </si>
  <si>
    <t xml:space="preserve">Отдел жизнеобеспечения администрации Дальнегорского городского округа       </t>
  </si>
  <si>
    <t>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</t>
  </si>
  <si>
    <t>Основное мероприятие</t>
  </si>
  <si>
    <t>Финансовое обеспечение выполнения переданных полномочий</t>
  </si>
  <si>
    <t>Взносы на капитальный ремонт общего имущества в многоквартирных домах за муниципальные жилые помещения</t>
  </si>
  <si>
    <t>Капитальный ремонт дома             № 29 по ул. Набережная г. Дальнегорска  по решению суда от 19.11.2013 № 2-1680/2013</t>
  </si>
  <si>
    <t>Отдел жизнеобеспечения администрации Дальнегорского городского округа.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</si>
  <si>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постановлением Правительства РФ от 28.01.2006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</t>
  </si>
  <si>
    <t xml:space="preserve">Отдел жизнеобеспечения администрации Дальнегорского городского округа,                                     </t>
  </si>
  <si>
    <t>Ответственный исполнитель, соисполнитель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</si>
  <si>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</si>
  <si>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</si>
  <si>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2.</t>
  </si>
  <si>
    <t xml:space="preserve">Подпрограмма "Обеспечение жильем молодых семей Дальнегорского городского округа" </t>
  </si>
  <si>
    <t xml:space="preserve">Отдел жизнеобеспечения администрации Дальнегорского городского округа                                                                      </t>
  </si>
  <si>
    <t xml:space="preserve">Отдел жизнеобеспечения администрации Дальнегорского городского округа                                                           </t>
  </si>
  <si>
    <t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</t>
  </si>
  <si>
    <t>3.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</si>
  <si>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</si>
  <si>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Обеспечение твердым топливом граждан, проживающих в домах с печным отоплением.</t>
  </si>
  <si>
    <t>Снижение закупочной стоимости твердого топлива для населения, проживающего в домах с печным отоплением.</t>
  </si>
  <si>
    <t>Обеспечение твердым топливом граждан, проживающих в домах с печным отоплением</t>
  </si>
  <si>
    <t>Увеличение количества граждан улучшивших, жилищные условия</t>
  </si>
  <si>
    <t>_____________________________________________________________________________________</t>
  </si>
  <si>
    <t>Основные этапы реализации *</t>
  </si>
  <si>
    <t>Срок**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</si>
  <si>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</si>
  <si>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</si>
  <si>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>Основное мероприятие 1</t>
  </si>
  <si>
    <t>мероприятие 1.1.</t>
  </si>
  <si>
    <t>основной этап 1</t>
  </si>
  <si>
    <t>основной этап 2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</si>
  <si>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</si>
  <si>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</si>
  <si>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</si>
  <si>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>План- график  реализации муниципальной программы на очередной финансовый год .</t>
  </si>
  <si>
    <t>Площадь муниципального жилого фонда, обеспеченного взносами на капитальный ремонт</t>
  </si>
  <si>
    <t>Количество обследований МКД, жилых домов и жилых помещений на соответствие требований, установленных постановлением Правительства РФ от 28.01.2006 №47</t>
  </si>
  <si>
    <t>ед.</t>
  </si>
  <si>
    <t>доля площади жилищного фонда, обеспеченного твердым топливом, в общей площади жилищного фонда с печным отоплением</t>
  </si>
  <si>
    <t>постоянно в течении года</t>
  </si>
  <si>
    <t>Количество отремонтированных муниципальных жилых помещений</t>
  </si>
  <si>
    <t>Ремонт  жилых помещений муниципального жилищного фонда</t>
  </si>
  <si>
    <t>Ремонтные работы в общежитии по адресу : г. Дальнегорск, Проспект 50 лет октября, д. №36</t>
  </si>
  <si>
    <t>КОЛ-ВО ГРАЖДАН, УЛУЧШИВШИХ ЖИЛИЩНЫЕ УСЛОЯ -ПРОВЕРКА</t>
  </si>
  <si>
    <t>В ПОКАЗАТЕЛЯХ ПРОГРАММЫ</t>
  </si>
  <si>
    <t>В Т.Ч. АВАРИЙКА</t>
  </si>
  <si>
    <t>МОЛОДАЯ СЕМЬЯ</t>
  </si>
  <si>
    <t>ИТОГО</t>
  </si>
  <si>
    <t>Доля населения, улучшившего свои жилищные условия в общей численности населения Дальнегорского городского округа</t>
  </si>
  <si>
    <t xml:space="preserve">среднегодовая численность  населения ДГО </t>
  </si>
  <si>
    <t>основное мероприятие</t>
  </si>
  <si>
    <t>Ремонтные работы в общежитии по адресу: г. Дальнегорск, Проспект 50 лет Октября, д №36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</si>
  <si>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</si>
  <si>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</si>
  <si>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</si>
  <si>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</si>
  <si>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</si>
  <si>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</si>
  <si>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</si>
  <si>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</si>
  <si>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</si>
  <si>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</si>
  <si>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</si>
  <si>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</si>
  <si>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</si>
  <si>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</si>
  <si>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</si>
  <si>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</si>
  <si>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Социальные и финансовые налоговые льготы отсутствуют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</si>
  <si>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</si>
  <si>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</si>
  <si>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</si>
  <si>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>Стимулирующие налоговые выплаты отсутствуют</t>
  </si>
  <si>
    <t>в сфере реализации муниципальной программы "Обеспечение доступным жильем жителей Дальнегорского городского округа"</t>
  </si>
  <si>
    <t>площадь ???</t>
  </si>
  <si>
    <t>сироты</t>
  </si>
  <si>
    <t>площадь средняя одной квартиры (Марина Александровна)</t>
  </si>
  <si>
    <t>молодые семьи (тыс. м2)</t>
  </si>
  <si>
    <t>квартиры (нараст) молодые семьи = количеству семей</t>
  </si>
  <si>
    <t>Примечание: по факту средняя площадь 1 приобретаемой квартиры 41,5 м2, в план можно поставить 40 м2</t>
  </si>
  <si>
    <t>Приложение № 1</t>
  </si>
  <si>
    <t xml:space="preserve">Приложение № 2 </t>
  </si>
  <si>
    <t>Приложение № 6</t>
  </si>
  <si>
    <t>Приложение № 7</t>
  </si>
  <si>
    <t>публикация плана-графика</t>
  </si>
  <si>
    <t>проведение аукциона</t>
  </si>
  <si>
    <t>заключение контрактов</t>
  </si>
  <si>
    <t>приемка квартир</t>
  </si>
  <si>
    <t>заключение контракта</t>
  </si>
  <si>
    <t>выполнение работ</t>
  </si>
  <si>
    <t>Заключение контрактов на приобретение квартир</t>
  </si>
  <si>
    <t>1.1.1.4.</t>
  </si>
  <si>
    <t>1.1.1.5.</t>
  </si>
  <si>
    <t>1.1.1.6.</t>
  </si>
  <si>
    <t>1.1.1.7.</t>
  </si>
  <si>
    <t>1.1.1.8.</t>
  </si>
  <si>
    <t>1.1.1.9.</t>
  </si>
  <si>
    <t>1.3. Отдельные мероприятия программы</t>
  </si>
  <si>
    <t>1.3.2.</t>
  </si>
  <si>
    <t>1.3.3.</t>
  </si>
  <si>
    <t>1.3.4.</t>
  </si>
  <si>
    <t>1.3.7.</t>
  </si>
  <si>
    <t>1.2.1</t>
  </si>
  <si>
    <t>Финансовая оценка результатотов применения мер госуларственного регулирования     тыс. руб.), годы</t>
  </si>
  <si>
    <t>сироты, приобретаемая площадь</t>
  </si>
  <si>
    <t>итого приобретаемая площадь (тыс. м2) -сироты</t>
  </si>
  <si>
    <t xml:space="preserve">Подпрограмма                     "Переселение граждан из аварийного жилищного фонда в Дальнегорском городском округе" </t>
  </si>
  <si>
    <t xml:space="preserve">Отдел жизнеобеспечения администрации Дальнегорского городского округа,                            управление муниципального имущества администрации Дальнегорского городского округа,                                                                   </t>
  </si>
  <si>
    <t>Подпрограмма "Переселение граждан из аварийного жилищного фонда в Дальнегорском городском округе" на 2015-2020 годы.</t>
  </si>
  <si>
    <t>Увеличение количества граждан, переселенных из авариных многоквартир- ных домов</t>
  </si>
  <si>
    <t>Увеличение площади расселенного аварийного фонда</t>
  </si>
  <si>
    <t>тыс.кв.м</t>
  </si>
  <si>
    <t>1.2.1.3.</t>
  </si>
  <si>
    <t>1.2.1.4.</t>
  </si>
  <si>
    <t>1.2.1.5.</t>
  </si>
  <si>
    <t>1.2.1.6.</t>
  </si>
  <si>
    <t>1.2.1.7.</t>
  </si>
  <si>
    <t>1.2.1.8.</t>
  </si>
  <si>
    <t>1.2.1.9.</t>
  </si>
  <si>
    <t>1.3.1.1</t>
  </si>
  <si>
    <t>1.3.1.2</t>
  </si>
  <si>
    <t>1.4. Отдельные мероприятия программы</t>
  </si>
  <si>
    <t>1.4.1.</t>
  </si>
  <si>
    <t>1.4.2.</t>
  </si>
  <si>
    <t>1.4.3.</t>
  </si>
  <si>
    <t>1.4.4.</t>
  </si>
  <si>
    <t>1.4.7.</t>
  </si>
  <si>
    <t>Подпрограмма "Переселение граждан из аварийного жилищного фонда в Дальнегорском городском округе"</t>
  </si>
  <si>
    <t>Отдел жизнеобеспечения администрации Дальнегорского  городского округа,               Управление муниципального имущества администрации Дальнегорского городского округа.</t>
  </si>
  <si>
    <t>Переселение граждан из аварийного жилищного фонда, подпрограмма завершена в 2017 году</t>
  </si>
  <si>
    <t>Мероприятия по переселению граждан из аварийного жилого фонда.</t>
  </si>
  <si>
    <t>Приобретение благоустроенных жилых помещений за счёт средств государственной корпорации Фонда содействия реформированию жилищно-коммунального хозяйства, краевого бюджета, бюджета муниципального образования Дальнегорский городской округ.</t>
  </si>
  <si>
    <t>Приобретение благоустроенных жилых помещений для переселения граждан из аварийного жилищного фонда</t>
  </si>
  <si>
    <t>Переселение граждан из аварийных домов в благоустроенные жилые помещения.</t>
  </si>
  <si>
    <t xml:space="preserve">Переселение граждан из аварийного жилищного фонда в благоустроенные жилые помещения </t>
  </si>
  <si>
    <t>Снос аварийных домов.</t>
  </si>
  <si>
    <t>Снос расселенных аварийных жилых домов</t>
  </si>
  <si>
    <t>заключение договоров найма</t>
  </si>
  <si>
    <t>Управление муниципального имущества администрации Дальнегорского городского округа</t>
  </si>
  <si>
    <t>Проведение капитального ремонта квартир, находящихся в специализированном жилищном фонде, для дальнейшей передачи их детям - сиротам</t>
  </si>
  <si>
    <t>Установка, ремонт, обслуживание  пожарной сигнализации с целью обеспечения  противопожарной безопасности проживающих в общежитии</t>
  </si>
  <si>
    <t>Обеспечение реализации подпрограммы</t>
  </si>
  <si>
    <t>квартиры (нараст)</t>
  </si>
  <si>
    <t>первый год планового периода 2022</t>
  </si>
  <si>
    <t>второй год планового периода 2023</t>
  </si>
  <si>
    <t>третий год планового периода 2024</t>
  </si>
  <si>
    <t>четвертый год планового периода 2025</t>
  </si>
  <si>
    <t>текущий финансовый год (2021 г.)</t>
  </si>
  <si>
    <t>пятый  год планового периода (2026 г)</t>
  </si>
  <si>
    <t>четвертый год планового периода (2025 г)</t>
  </si>
  <si>
    <t>третий год планового периода (2024 г)</t>
  </si>
  <si>
    <t>второй год планового периода (2023 г)</t>
  </si>
  <si>
    <t>первый год планового периода  (2022 г.)</t>
  </si>
  <si>
    <t>очередной финансовый год (2021 г.)</t>
  </si>
  <si>
    <t>пятый  год планового периода (2026 г.)</t>
  </si>
  <si>
    <t>четвертый  год планового периода (2025 г.)</t>
  </si>
  <si>
    <t>третий год планового периода (2024 г.)</t>
  </si>
  <si>
    <t>второй год планового периода (2023 г.)</t>
  </si>
  <si>
    <t>первый год планового периода (2022 г.)</t>
  </si>
  <si>
    <t>Площадь домов на твердом топливе</t>
  </si>
  <si>
    <t>Подпрограмма "Обеспечение жильем молодых семей Дальнегорского городского округа" на 2022 - 2026 годы.</t>
  </si>
  <si>
    <t>тыс. м3</t>
  </si>
  <si>
    <t>мес</t>
  </si>
  <si>
    <t>Содержание, обеспечение безопасности здания многоквартирного общежития расположенного по адресу г. Дальнегорск, Проспект 50 лет Октября д. №36</t>
  </si>
  <si>
    <t>Капитальный ремонт общего имущества МКД</t>
  </si>
  <si>
    <t>Управление муниципального имущества администрации Дальнегорского городского округа. Отдел жизнеобеспечения администрации Дальнегорского  городского округа.</t>
  </si>
  <si>
    <t>Обеспечение качественного проживания населения на территории Дальнегорского городского округа</t>
  </si>
  <si>
    <t>2</t>
  </si>
  <si>
    <t>2.1.</t>
  </si>
  <si>
    <t>2.1.1.</t>
  </si>
  <si>
    <t>2.1.2.</t>
  </si>
  <si>
    <t>3</t>
  </si>
  <si>
    <t>3.1.</t>
  </si>
  <si>
    <t>3.2.</t>
  </si>
  <si>
    <t>3.3.</t>
  </si>
  <si>
    <t>3.3.1.</t>
  </si>
  <si>
    <t>3.4.</t>
  </si>
  <si>
    <t>3.4.1.</t>
  </si>
  <si>
    <t>3.4.2.</t>
  </si>
  <si>
    <t>3.4.3.</t>
  </si>
  <si>
    <t>3.5.</t>
  </si>
  <si>
    <t>1.</t>
  </si>
  <si>
    <t>средняя площадь на 1 го ребенка сироту</t>
  </si>
  <si>
    <t xml:space="preserve">Предоставление социальных выплат молодым семьям </t>
  </si>
  <si>
    <t xml:space="preserve">Предоставление информации о подпрограмме </t>
  </si>
  <si>
    <t xml:space="preserve">Подтверждение молодой семьей соответствия условиям  подпрограммы </t>
  </si>
  <si>
    <t xml:space="preserve">Признание молодой семьи платежеспособной  </t>
  </si>
  <si>
    <t xml:space="preserve">Признание молодой семьи нуждающейся в жилом помещении </t>
  </si>
  <si>
    <t>Получение молодой семьей-участника подпрограммы свидетельства</t>
  </si>
  <si>
    <t xml:space="preserve">Признание молодой семьи участником подпрограммы </t>
  </si>
  <si>
    <t xml:space="preserve">Утверждение списка молодых семей-участников подпрограммы, изъявивших желание получить социальную выплату в планируемом году, департаментом по делам молодежи Приморского края </t>
  </si>
  <si>
    <t xml:space="preserve">Получение молодой семьей социальной выплаты </t>
  </si>
  <si>
    <t>Исполнение решения суда от 19.11.2013 № 2-1680/2013</t>
  </si>
  <si>
    <t>Улучшение качества проживания в МКД населения Дальнегорского городского округа</t>
  </si>
  <si>
    <t>Объем финансирования на очередной финансовый год (тыс. руб.) (2022 г.)</t>
  </si>
  <si>
    <t>1.3.3.1.</t>
  </si>
  <si>
    <t>1.3.4.1.</t>
  </si>
  <si>
    <t>1.3.4.2.</t>
  </si>
  <si>
    <t>1.3.4.3.</t>
  </si>
  <si>
    <t>1.4.3.1.</t>
  </si>
  <si>
    <t>1.4.4.1.</t>
  </si>
  <si>
    <t>1.4.4.2</t>
  </si>
  <si>
    <t>1.4.4.3.</t>
  </si>
  <si>
    <t xml:space="preserve">текущий финансовый год (2021) </t>
  </si>
  <si>
    <t>очередной финансовый  год (2022)</t>
  </si>
  <si>
    <t>первый год планового периода (2023)</t>
  </si>
  <si>
    <t>второй год планового периода (2024)</t>
  </si>
  <si>
    <t>третий год планового периода (2025)</t>
  </si>
  <si>
    <t>четвертый год планового периода (2026)</t>
  </si>
  <si>
    <t>31.12.2022</t>
  </si>
  <si>
    <t>01.01.2022</t>
  </si>
  <si>
    <t>964</t>
  </si>
  <si>
    <t>Предоставление социальных выплат молодым семьям</t>
  </si>
  <si>
    <t>Предоставление информации по подпрограмме</t>
  </si>
  <si>
    <t>Признание молодой семьи платежеспособной</t>
  </si>
  <si>
    <t>Признание молодой семьи нуждающейся в жилом помещении</t>
  </si>
  <si>
    <t>Молодая семья признается и становится участником подпрограммы</t>
  </si>
  <si>
    <t>Подтверждение молодой семьей соответствия условиям подпрограммы</t>
  </si>
  <si>
    <t>Исключение молодой семьи из участников подпрограммы, в связи с реализацией права на получение социальной выплаты по подпрограмме</t>
  </si>
  <si>
    <t>Обеспечить детей-сирот, детей, оставшихся без попечения родителей, лиц из числа детей-сирот и детей, оставшихся без попечения родителей</t>
  </si>
  <si>
    <t>Приобрести жилые помещения для детей-сирот, детей, оставшихся без попечения родителей, лиц из числа детей-сирот и детей, оставшихся без попечения родителей</t>
  </si>
  <si>
    <t>Приемка квартир в соответствии с заключенными контрактами</t>
  </si>
  <si>
    <t>Заключение договоров найма с лицами из числа детей, оставшихся без попечения родителей</t>
  </si>
  <si>
    <t>Обеспечение деятельности по закупки квартир.</t>
  </si>
  <si>
    <t>Исполнение обязательств собственника муниципального жилого фонда.</t>
  </si>
  <si>
    <t>13.05.2022</t>
  </si>
  <si>
    <t>Публикация план-графиков в целях обеспечения выполнения ремонтных работ муниципального жилья.</t>
  </si>
  <si>
    <t>Заключение контрактов на выполнение ремонтных работ.</t>
  </si>
  <si>
    <t>Исполнение обязательств по заключенным контрактам</t>
  </si>
  <si>
    <t>Улучшение качества муниципального жилья и  проживания в МКД посредством проведения капитального ремонта</t>
  </si>
  <si>
    <t>_____</t>
  </si>
  <si>
    <t>Публикация план-графиков в целях обеспечения  работ по обеспечению безопасности здания многоквартирного общежития.</t>
  </si>
  <si>
    <t>Обеспечение возможности по исполнению обеспечения безопасности здания многоквартирного общежития.</t>
  </si>
  <si>
    <t>Снижение закупочной стоимости твердого топлива для населения, проживающего в домах с печным отоплением и обеспечение возможности закупа твердого топлива.</t>
  </si>
  <si>
    <t>Доля населения, улучшившего свои жилищные условия в общей численности нуждающихся в улучшении</t>
  </si>
  <si>
    <t>тыс. кв.м.</t>
  </si>
  <si>
    <t>Проведение ремонтных работ жилого дома №29 по ул. Набережной  г. Дальнегорск</t>
  </si>
  <si>
    <t>Увеличение доли детей 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 реализовано, по состоянию на конец соответствующего года</t>
  </si>
  <si>
    <t>19,3 тыс кв. м.-7,33</t>
  </si>
  <si>
    <t>25,58 тыс кв. м. -9,83</t>
  </si>
  <si>
    <t>0,5 = 1,3 тыс кв.м.</t>
  </si>
  <si>
    <t>пятый год планового периода 2026</t>
  </si>
  <si>
    <t>Отчетный финансовый год 2020</t>
  </si>
  <si>
    <t>01.02.2022</t>
  </si>
  <si>
    <t>22.02.2022</t>
  </si>
  <si>
    <t>11.02.2022</t>
  </si>
  <si>
    <t>28.02.2022</t>
  </si>
  <si>
    <t>04.03.2022</t>
  </si>
  <si>
    <t>05.03.2022</t>
  </si>
  <si>
    <t>Текущий финансовый год 2021</t>
  </si>
  <si>
    <t>По состоянию на 01.09.2021 год обеспечено жилым помещением 86 детей сирот, согласно списку в 2022 году право появится у 11 сирот, в 2023 - 18, в 2024 -12,</t>
  </si>
  <si>
    <t>Списки</t>
  </si>
  <si>
    <t>Оценка расходов
(тыс. руб.), годы</t>
  </si>
  <si>
    <t>Приобрести жилые помещения для детей-сирот, детей, оставшихся без попечения родителей, лиц из числа детей-сирот и детей, оставшихся без попечения родителей с 77 квартир в 2020 году до 155 квартир в 2026 году</t>
  </si>
  <si>
    <t>Проведение электронного аукциона на приобретение квартир для детей-сирот</t>
  </si>
  <si>
    <t>Предоставление молодым семьям социальных выплат</t>
  </si>
  <si>
    <t xml:space="preserve"> 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родителей, лиц из числа детей-сирот и детей, оставшихся без попечения родителей</t>
  </si>
  <si>
    <t>Публикация плана графика на приобретение квартир</t>
  </si>
  <si>
    <t>20.01.2022</t>
  </si>
  <si>
    <t>Публикация план-графика на разработку ПСД.</t>
  </si>
  <si>
    <t>Проведенение электронного аукциона на разработку ПСД</t>
  </si>
  <si>
    <t>Заключение контрактов на разработку ПСД</t>
  </si>
  <si>
    <t>Проведенение электронного аукциона в целях обеспечения выполнения ремонтных работ муниципального жилья.</t>
  </si>
  <si>
    <t>очередной год планового периода (2022)</t>
  </si>
  <si>
    <t>текущий финансовый  год  (2021)</t>
  </si>
  <si>
    <t>Приложение № 3</t>
  </si>
  <si>
    <t xml:space="preserve">Приложение № 4 </t>
  </si>
  <si>
    <t>Приложение № 5</t>
  </si>
  <si>
    <t xml:space="preserve">Приложение № 8                                                        к муниципальной программе "Обеспечение доступным жильем жителей Дальнегорского городского округа" </t>
  </si>
  <si>
    <t xml:space="preserve">Приложение № 9                                                          к муниципальной программе "Обеспечение доступным жильем жителей Дальнегорского городского округа" </t>
  </si>
  <si>
    <t>1.4.5.</t>
  </si>
  <si>
    <t>1.3.5.</t>
  </si>
  <si>
    <t>1.3.1.3</t>
  </si>
  <si>
    <t>Количество молодых семей участников Подпрограммы, улучшивших жилищные условия</t>
  </si>
  <si>
    <t>семьи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</si>
  <si>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</si>
  <si>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</si>
  <si>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</si>
  <si>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</si>
  <si>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</si>
  <si>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</si>
  <si>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</si>
  <si>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</si>
  <si>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 xml:space="preserve">Исключение молодой семьи из участников подпрограммы, в связи с реализацией права на получение социальной выплаты по подпрограмме (24семей с 2020 года до 81 семьи в 2026 году) </t>
  </si>
  <si>
    <t>Определение средней рыночной стоимости 1 м2 общей площади жилого помещения по г. Дальнегорску</t>
  </si>
  <si>
    <t>Обеспечение реализации требований по средней стоимости 1 м2 общей площади жилого помещения.</t>
  </si>
  <si>
    <r>
      <rPr>
        <sz val="7"/>
        <rFont val="Times New Roman"/>
        <family val="1"/>
        <charset val="204"/>
      </rPr>
      <t xml:space="preserve">   </t>
    </r>
    <r>
      <rPr>
        <sz val="13"/>
        <rFont val="Times New Roman"/>
        <family val="1"/>
        <charset val="204"/>
      </rPr>
      <t>Определение средней рыночной стоимости 1 м2 общей площади жилого помещения по г. Дальнегорску;</t>
    </r>
  </si>
  <si>
    <t>Определение средней рыночной стоимости 1 м2 общей площади жилого помещения по г. Дальнегорску.</t>
  </si>
  <si>
    <t>Увеличение доли молодых семей участников Подпрограммы улучшивших свои жилищные условия, в общей численности нуждающихся в улучшении жилищных условиях молодых семей, состоящих на учете.</t>
  </si>
  <si>
    <t>Предоставление социальных выплат для приобретения (строительства) стандартного жилья</t>
  </si>
  <si>
    <t xml:space="preserve">Выдача молодым семьям-участникам подпрограммы свидетельств о праве на получение социальной выплаты для приобретения (строительства) стандартного жилья </t>
  </si>
  <si>
    <t xml:space="preserve">Предоставление молодым семьям-участникам подпрограммы социальных выплат для приобритения (строительства) стандартного жилья </t>
  </si>
  <si>
    <t xml:space="preserve">Исключение из списка молодых семей - участников подпрограммы, молодых семей реализовавших свидетельство о праве на получение социальной выплаты для приобретения (строительства) стандартного жилья </t>
  </si>
  <si>
    <t>Предоставление социальных выплат для приобретения (строительства) стандартного жилья  молодым семьям-участникам подпрограммы</t>
  </si>
  <si>
    <t xml:space="preserve">Выдача молодым семьям-участникам подпрограммы свидетельств о праве на получение социальной выплаты для приобретения (строительства) стандартного жилья  </t>
  </si>
  <si>
    <t xml:space="preserve">Предоставление молодым семьям-участникам подпрограммы  социальных выплат для приобретения (строительства) стандартного жилья </t>
  </si>
  <si>
    <t xml:space="preserve">Исключение из списка молодых семей - участников подпрограммы, молодых семей реализовавших свидетельство о праве на получение социальной выплаты на для приобретения (строительства) стандартного жилья </t>
  </si>
  <si>
    <t xml:space="preserve">Предоставление молодым семьям-участникам подпрограммы социальных выплатдля приобретения (строительства) стандартного жилья </t>
  </si>
  <si>
    <t>Увеличение числа молодых  семей,  улучшивших свои жилищные условия с 24 молодых семей в 2020 году до 81 молодой семьи  в 2026 году</t>
  </si>
  <si>
    <t>Обеспечить детей-сирот, детей, оставшихся без попечения родителей, лиц из числа детей-сирот и детей, оставшихся без попечения родителей с 53,70% в 2021 году до 81,58% в 2026 году</t>
  </si>
  <si>
    <t>Приобрести жилые квартиры  с 77 квартир в 2020 году до 155 квартир в 2026 году для детей-сирот, детей, оставшихся без попечения родителей, лиц из числа детей-сирот и детей, оставшихся без попечения родителей право  у которых вознкло на обеспечение жилыми помещениями</t>
  </si>
  <si>
    <t>Ремонт жилых помещений муниципального жилищного фонда с 24 шт. в 2020 году до 52 шт. в 2026 году.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</si>
</sst>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0000"/>
    <numFmt numFmtId="165" formatCode="0.0000"/>
    <numFmt numFmtId="166" formatCode="#,##0.00000"/>
  </numFmts>
  <fonts count="27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3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u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48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wrapText="1"/>
    </xf>
    <xf numFmtId="16" fontId="4" fillId="0" borderId="1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17" fontId="5" fillId="0" borderId="2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0" fontId="20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16" fontId="1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vertical="top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24" fillId="0" borderId="0" xfId="0" applyFont="1" applyFill="1"/>
    <xf numFmtId="166" fontId="4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vertical="top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" fillId="0" borderId="0" xfId="0" applyFont="1" applyFill="1" applyAlignment="1"/>
    <xf numFmtId="2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11" xfId="0" applyFont="1" applyFill="1" applyBorder="1" applyAlignment="1"/>
    <xf numFmtId="0" fontId="20" fillId="0" borderId="0" xfId="0" applyFont="1" applyFill="1" applyAlignment="1">
      <alignment wrapText="1"/>
    </xf>
    <xf numFmtId="0" fontId="19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0" fontId="16" fillId="3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/>
    <xf numFmtId="166" fontId="0" fillId="0" borderId="0" xfId="0" applyNumberFormat="1" applyFill="1" applyAlignment="1">
      <alignment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166" fontId="14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wrapText="1"/>
    </xf>
    <xf numFmtId="166" fontId="5" fillId="0" borderId="2" xfId="0" applyNumberFormat="1" applyFont="1" applyFill="1" applyBorder="1" applyAlignment="1">
      <alignment wrapText="1"/>
    </xf>
    <xf numFmtId="166" fontId="5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66" fontId="4" fillId="0" borderId="2" xfId="1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4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2" fontId="4" fillId="0" borderId="3" xfId="0" applyNumberFormat="1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>
      <alignment vertical="top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166" fontId="14" fillId="0" borderId="0" xfId="0" applyNumberFormat="1" applyFont="1" applyFill="1"/>
    <xf numFmtId="0" fontId="5" fillId="0" borderId="3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166" fontId="1" fillId="0" borderId="0" xfId="0" applyNumberFormat="1" applyFont="1" applyFill="1" applyBorder="1"/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2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/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Fill="1" applyBorder="1" applyAlignment="1" applyProtection="1">
      <alignment vertical="top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vertical="center" wrapText="1"/>
      <protection locked="0"/>
    </xf>
    <xf numFmtId="2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left" vertical="top"/>
      <protection locked="0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/>
    <xf numFmtId="2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vertical="center"/>
    </xf>
    <xf numFmtId="0" fontId="16" fillId="2" borderId="5" xfId="0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16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left" vertical="top"/>
      <protection locked="0"/>
    </xf>
    <xf numFmtId="2" fontId="1" fillId="0" borderId="3" xfId="0" applyNumberFormat="1" applyFont="1" applyFill="1" applyBorder="1" applyAlignment="1" applyProtection="1">
      <alignment horizontal="left" vertical="top"/>
      <protection locked="0"/>
    </xf>
    <xf numFmtId="2" fontId="1" fillId="0" borderId="6" xfId="0" applyNumberFormat="1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3" xfId="0" applyNumberFormat="1" applyFont="1" applyFill="1" applyBorder="1" applyAlignment="1" applyProtection="1">
      <alignment horizontal="center" vertical="top" wrapText="1"/>
      <protection locked="0"/>
    </xf>
    <xf numFmtId="2" fontId="1" fillId="0" borderId="6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3" xfId="0" applyNumberFormat="1" applyFont="1" applyFill="1" applyBorder="1" applyAlignment="1" applyProtection="1">
      <alignment horizontal="left" vertical="center" wrapText="1"/>
      <protection locked="0"/>
    </xf>
    <xf numFmtId="2" fontId="1" fillId="0" borderId="6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3" xfId="0" applyNumberFormat="1" applyFont="1" applyFill="1" applyBorder="1" applyAlignment="1" applyProtection="1">
      <alignment horizontal="left" vertical="top" wrapText="1"/>
      <protection locked="0"/>
    </xf>
    <xf numFmtId="2" fontId="1" fillId="0" borderId="6" xfId="0" applyNumberFormat="1" applyFont="1" applyFill="1" applyBorder="1" applyAlignment="1" applyProtection="1">
      <alignment horizontal="left" vertical="top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 applyProtection="1">
      <alignment horizontal="center" vertical="top"/>
      <protection locked="0"/>
    </xf>
    <xf numFmtId="2" fontId="1" fillId="0" borderId="6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6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vertical="center" wrapText="1"/>
    </xf>
    <xf numFmtId="2" fontId="10" fillId="0" borderId="6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 applyProtection="1">
      <alignment horizontal="left" vertical="top"/>
      <protection locked="0"/>
    </xf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2" fontId="1" fillId="0" borderId="4" xfId="0" applyNumberFormat="1" applyFont="1" applyFill="1" applyBorder="1" applyAlignment="1" applyProtection="1">
      <alignment horizontal="center" vertical="top" wrapText="1"/>
      <protection locked="0"/>
    </xf>
    <xf numFmtId="2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3" xfId="0" applyNumberFormat="1" applyFont="1" applyFill="1" applyBorder="1" applyAlignment="1" applyProtection="1">
      <alignment horizontal="left" vertical="center" wrapText="1"/>
      <protection locked="0"/>
    </xf>
    <xf numFmtId="2" fontId="4" fillId="0" borderId="6" xfId="0" applyNumberFormat="1" applyFont="1" applyFill="1" applyBorder="1" applyAlignment="1" applyProtection="1">
      <alignment horizontal="left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Fill="1" applyBorder="1" applyAlignment="1" applyProtection="1">
      <alignment horizontal="left" vertical="top"/>
      <protection locked="0"/>
    </xf>
    <xf numFmtId="2" fontId="4" fillId="0" borderId="3" xfId="0" applyNumberFormat="1" applyFont="1" applyFill="1" applyBorder="1" applyAlignment="1" applyProtection="1">
      <alignment horizontal="left" vertical="top"/>
      <protection locked="0"/>
    </xf>
    <xf numFmtId="2" fontId="4" fillId="0" borderId="6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Fill="1" applyBorder="1" applyAlignment="1" applyProtection="1">
      <alignment horizontal="left" vertical="top" wrapText="1"/>
      <protection locked="0"/>
    </xf>
    <xf numFmtId="2" fontId="4" fillId="0" borderId="3" xfId="0" applyNumberFormat="1" applyFont="1" applyFill="1" applyBorder="1" applyAlignment="1" applyProtection="1">
      <alignment horizontal="left" vertical="top" wrapText="1"/>
      <protection locked="0"/>
    </xf>
    <xf numFmtId="2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 applyProtection="1">
      <alignment horizontal="center" vertical="top"/>
      <protection locked="0"/>
    </xf>
    <xf numFmtId="2" fontId="4" fillId="0" borderId="3" xfId="0" applyNumberFormat="1" applyFont="1" applyFill="1" applyBorder="1" applyAlignment="1" applyProtection="1">
      <alignment horizontal="center" vertical="top"/>
      <protection locked="0"/>
    </xf>
    <xf numFmtId="2" fontId="4" fillId="0" borderId="6" xfId="0" applyNumberFormat="1" applyFont="1" applyFill="1" applyBorder="1" applyAlignment="1" applyProtection="1">
      <alignment horizontal="center" vertical="top"/>
      <protection locked="0"/>
    </xf>
    <xf numFmtId="0" fontId="9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3" xfId="0" applyNumberFormat="1" applyFont="1" applyFill="1" applyBorder="1" applyAlignment="1" applyProtection="1">
      <alignment horizontal="left" vertical="center"/>
      <protection locked="0"/>
    </xf>
    <xf numFmtId="2" fontId="1" fillId="0" borderId="6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2" fontId="1" fillId="0" borderId="3" xfId="0" applyNumberFormat="1" applyFont="1" applyFill="1" applyBorder="1" applyAlignment="1" applyProtection="1">
      <alignment vertical="center" wrapText="1"/>
      <protection locked="0"/>
    </xf>
    <xf numFmtId="2" fontId="1" fillId="0" borderId="6" xfId="0" applyNumberFormat="1" applyFont="1" applyFill="1" applyBorder="1" applyAlignment="1" applyProtection="1">
      <alignment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6" xfId="0" applyFont="1" applyFill="1" applyBorder="1"/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6" fontId="1" fillId="0" borderId="6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view="pageBreakPreview" topLeftCell="A28" zoomScaleNormal="100" zoomScaleSheetLayoutView="100" workbookViewId="0">
      <selection activeCell="P32" sqref="P32:P33"/>
    </sheetView>
  </sheetViews>
  <sheetFormatPr defaultColWidth="9.140625" defaultRowHeight="16.5" outlineLevelRow="1"/>
  <cols>
    <col min="1" max="1" width="6.28515625" style="1" customWidth="1"/>
    <col min="2" max="2" width="36.85546875" style="1" customWidth="1"/>
    <col min="3" max="5" width="12" style="1" customWidth="1"/>
    <col min="6" max="7" width="11.28515625" style="1" customWidth="1"/>
    <col min="8" max="8" width="10.7109375" style="1" customWidth="1"/>
    <col min="9" max="9" width="10.85546875" style="1" customWidth="1"/>
    <col min="10" max="10" width="13.28515625" style="1" customWidth="1"/>
    <col min="11" max="11" width="13.42578125" style="1" customWidth="1"/>
    <col min="12" max="12" width="13" style="1" customWidth="1"/>
    <col min="13" max="13" width="11.85546875" style="1" customWidth="1"/>
    <col min="14" max="14" width="11.140625" style="1" customWidth="1"/>
    <col min="15" max="15" width="12" style="1" customWidth="1"/>
    <col min="16" max="16" width="11.28515625" style="1" customWidth="1"/>
    <col min="17" max="17" width="12.7109375" style="1" customWidth="1"/>
    <col min="18" max="18" width="56.7109375" style="113" customWidth="1"/>
    <col min="19" max="19" width="35.28515625" style="113" bestFit="1" customWidth="1"/>
    <col min="20" max="16384" width="9.140625" style="113"/>
  </cols>
  <sheetData>
    <row r="1" spans="1:23" ht="16.5" customHeight="1">
      <c r="L1" s="254" t="s">
        <v>184</v>
      </c>
      <c r="M1" s="255"/>
      <c r="N1" s="255"/>
      <c r="O1" s="255"/>
    </row>
    <row r="2" spans="1:23" ht="48.75" customHeight="1">
      <c r="I2" s="114"/>
      <c r="J2" s="114"/>
      <c r="K2" s="114"/>
      <c r="L2" s="254" t="s">
        <v>16</v>
      </c>
      <c r="M2" s="255"/>
      <c r="N2" s="255"/>
      <c r="O2" s="255"/>
      <c r="P2" s="114"/>
    </row>
    <row r="3" spans="1:23">
      <c r="O3" s="2"/>
      <c r="P3" s="114"/>
    </row>
    <row r="4" spans="1:23" ht="20.25">
      <c r="A4" s="262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</row>
    <row r="5" spans="1:23" ht="20.25">
      <c r="A5" s="261" t="s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23" ht="16.5" customHeight="1">
      <c r="A6" s="251" t="s">
        <v>2</v>
      </c>
      <c r="B6" s="251" t="s">
        <v>3</v>
      </c>
      <c r="C6" s="258" t="s">
        <v>4</v>
      </c>
      <c r="D6" s="247" t="s">
        <v>5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23" ht="51" customHeight="1">
      <c r="A7" s="256"/>
      <c r="B7" s="256"/>
      <c r="C7" s="259"/>
      <c r="D7" s="263" t="s">
        <v>346</v>
      </c>
      <c r="E7" s="263"/>
      <c r="F7" s="252" t="s">
        <v>353</v>
      </c>
      <c r="G7" s="253"/>
      <c r="H7" s="247" t="s">
        <v>247</v>
      </c>
      <c r="I7" s="247"/>
      <c r="J7" s="247" t="s">
        <v>248</v>
      </c>
      <c r="K7" s="247"/>
      <c r="L7" s="247" t="s">
        <v>249</v>
      </c>
      <c r="M7" s="247"/>
      <c r="N7" s="247" t="s">
        <v>250</v>
      </c>
      <c r="O7" s="247"/>
      <c r="P7" s="247" t="s">
        <v>345</v>
      </c>
      <c r="Q7" s="247"/>
    </row>
    <row r="8" spans="1:23" ht="120.75" customHeight="1">
      <c r="A8" s="257"/>
      <c r="B8" s="257"/>
      <c r="C8" s="260"/>
      <c r="D8" s="162" t="s">
        <v>6</v>
      </c>
      <c r="E8" s="162" t="s">
        <v>7</v>
      </c>
      <c r="F8" s="166" t="s">
        <v>6</v>
      </c>
      <c r="G8" s="166" t="s">
        <v>7</v>
      </c>
      <c r="H8" s="162" t="s">
        <v>6</v>
      </c>
      <c r="I8" s="162" t="s">
        <v>7</v>
      </c>
      <c r="J8" s="162" t="s">
        <v>6</v>
      </c>
      <c r="K8" s="162" t="s">
        <v>7</v>
      </c>
      <c r="L8" s="162" t="s">
        <v>6</v>
      </c>
      <c r="M8" s="162" t="s">
        <v>7</v>
      </c>
      <c r="N8" s="162" t="s">
        <v>6</v>
      </c>
      <c r="O8" s="162" t="s">
        <v>7</v>
      </c>
      <c r="P8" s="162" t="s">
        <v>6</v>
      </c>
      <c r="Q8" s="162" t="s">
        <v>7</v>
      </c>
    </row>
    <row r="9" spans="1:23">
      <c r="A9" s="112">
        <v>1</v>
      </c>
      <c r="B9" s="112">
        <v>2</v>
      </c>
      <c r="C9" s="112">
        <v>3</v>
      </c>
      <c r="D9" s="252">
        <v>4</v>
      </c>
      <c r="E9" s="253"/>
      <c r="F9" s="252">
        <v>5</v>
      </c>
      <c r="G9" s="253"/>
      <c r="H9" s="252">
        <v>6</v>
      </c>
      <c r="I9" s="253"/>
      <c r="J9" s="252">
        <v>7</v>
      </c>
      <c r="K9" s="253"/>
      <c r="L9" s="252">
        <v>8</v>
      </c>
      <c r="M9" s="253"/>
      <c r="N9" s="252">
        <v>9</v>
      </c>
      <c r="O9" s="253"/>
      <c r="P9" s="252">
        <v>10</v>
      </c>
      <c r="Q9" s="253"/>
    </row>
    <row r="10" spans="1:23" ht="15" customHeight="1">
      <c r="A10" s="268" t="s">
        <v>26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23" ht="15.7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</row>
    <row r="12" spans="1:23" ht="16.5" customHeight="1">
      <c r="A12" s="264" t="s">
        <v>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</row>
    <row r="13" spans="1:23" ht="66">
      <c r="A13" s="5">
        <v>1</v>
      </c>
      <c r="B13" s="3" t="s">
        <v>338</v>
      </c>
      <c r="C13" s="5" t="s">
        <v>12</v>
      </c>
      <c r="D13" s="169"/>
      <c r="E13" s="115">
        <v>57.14</v>
      </c>
      <c r="F13" s="115"/>
      <c r="G13" s="115">
        <v>59.34</v>
      </c>
      <c r="H13" s="115"/>
      <c r="I13" s="115">
        <v>71.77</v>
      </c>
      <c r="J13" s="115"/>
      <c r="K13" s="115">
        <f t="shared" ref="K13:Q13" si="0">K15/(K33+K40)*100</f>
        <v>110.36585365853659</v>
      </c>
      <c r="L13" s="115"/>
      <c r="M13" s="115">
        <f t="shared" si="0"/>
        <v>116.76300578034682</v>
      </c>
      <c r="N13" s="115"/>
      <c r="O13" s="115">
        <f t="shared" si="0"/>
        <v>120.44198895027624</v>
      </c>
      <c r="P13" s="115"/>
      <c r="Q13" s="115">
        <f t="shared" si="0"/>
        <v>124.21052631578948</v>
      </c>
    </row>
    <row r="14" spans="1:23" ht="16.5" customHeight="1">
      <c r="A14" s="264" t="s">
        <v>11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</row>
    <row r="15" spans="1:23" ht="33">
      <c r="A15" s="139">
        <v>1</v>
      </c>
      <c r="B15" s="3" t="s">
        <v>125</v>
      </c>
      <c r="C15" s="164" t="s">
        <v>9</v>
      </c>
      <c r="D15" s="169"/>
      <c r="E15" s="161">
        <f>E32+E39</f>
        <v>101</v>
      </c>
      <c r="F15" s="174"/>
      <c r="G15" s="174">
        <f t="shared" ref="G15:Q15" si="1">G32+G39</f>
        <v>135</v>
      </c>
      <c r="H15" s="174"/>
      <c r="I15" s="174">
        <f t="shared" si="1"/>
        <v>155</v>
      </c>
      <c r="J15" s="174"/>
      <c r="K15" s="174">
        <f t="shared" si="1"/>
        <v>181</v>
      </c>
      <c r="L15" s="174"/>
      <c r="M15" s="174">
        <f t="shared" si="1"/>
        <v>202</v>
      </c>
      <c r="N15" s="174"/>
      <c r="O15" s="174">
        <f t="shared" si="1"/>
        <v>218</v>
      </c>
      <c r="P15" s="174"/>
      <c r="Q15" s="174">
        <f t="shared" si="1"/>
        <v>236</v>
      </c>
      <c r="R15" s="129"/>
    </row>
    <row r="16" spans="1:23" ht="49.5">
      <c r="A16" s="125">
        <v>2</v>
      </c>
      <c r="B16" s="116" t="s">
        <v>139</v>
      </c>
      <c r="C16" s="128" t="s">
        <v>339</v>
      </c>
      <c r="D16" s="169"/>
      <c r="E16" s="168">
        <v>73.959999999999994</v>
      </c>
      <c r="F16" s="169"/>
      <c r="G16" s="168">
        <v>73.959999999999994</v>
      </c>
      <c r="H16" s="5"/>
      <c r="I16" s="5">
        <f>G16</f>
        <v>73.959999999999994</v>
      </c>
      <c r="J16" s="5"/>
      <c r="K16" s="5">
        <f>I16</f>
        <v>73.959999999999994</v>
      </c>
      <c r="L16" s="5"/>
      <c r="M16" s="5">
        <f>G16</f>
        <v>73.959999999999994</v>
      </c>
      <c r="N16" s="5"/>
      <c r="O16" s="5">
        <f>G16</f>
        <v>73.959999999999994</v>
      </c>
      <c r="P16" s="5"/>
      <c r="Q16" s="117">
        <f>G16</f>
        <v>73.959999999999994</v>
      </c>
      <c r="V16" s="113">
        <v>10</v>
      </c>
      <c r="W16" s="113">
        <f>V16*3</f>
        <v>30</v>
      </c>
    </row>
    <row r="17" spans="1:28" ht="49.5">
      <c r="A17" s="139">
        <v>3</v>
      </c>
      <c r="B17" s="4" t="s">
        <v>144</v>
      </c>
      <c r="C17" s="164" t="s">
        <v>141</v>
      </c>
      <c r="D17" s="169"/>
      <c r="E17" s="161">
        <v>24</v>
      </c>
      <c r="F17" s="169"/>
      <c r="G17" s="5">
        <v>30</v>
      </c>
      <c r="H17" s="5"/>
      <c r="I17" s="5">
        <v>37</v>
      </c>
      <c r="J17" s="117"/>
      <c r="K17" s="5">
        <v>37</v>
      </c>
      <c r="L17" s="117"/>
      <c r="M17" s="5">
        <v>42</v>
      </c>
      <c r="N17" s="117"/>
      <c r="O17" s="5">
        <v>47</v>
      </c>
      <c r="P17" s="117"/>
      <c r="Q17" s="5">
        <v>52</v>
      </c>
    </row>
    <row r="18" spans="1:28" ht="49.5">
      <c r="A18" s="139">
        <v>4</v>
      </c>
      <c r="B18" s="4" t="s">
        <v>340</v>
      </c>
      <c r="C18" s="170" t="s">
        <v>12</v>
      </c>
      <c r="D18" s="169"/>
      <c r="E18" s="5">
        <v>62</v>
      </c>
      <c r="F18" s="169"/>
      <c r="G18" s="5">
        <v>62</v>
      </c>
      <c r="H18" s="5"/>
      <c r="I18" s="5">
        <v>100</v>
      </c>
      <c r="J18" s="5"/>
      <c r="K18" s="5">
        <v>100</v>
      </c>
      <c r="L18" s="5"/>
      <c r="M18" s="5">
        <v>100</v>
      </c>
      <c r="N18" s="5"/>
      <c r="O18" s="5">
        <v>100</v>
      </c>
      <c r="P18" s="5"/>
      <c r="Q18" s="5">
        <v>100</v>
      </c>
    </row>
    <row r="19" spans="1:28" ht="96" customHeight="1">
      <c r="A19" s="139">
        <v>5</v>
      </c>
      <c r="B19" s="131" t="s">
        <v>140</v>
      </c>
      <c r="C19" s="170" t="s">
        <v>13</v>
      </c>
      <c r="D19" s="169"/>
      <c r="E19" s="5">
        <v>26</v>
      </c>
      <c r="F19" s="169"/>
      <c r="G19" s="5">
        <v>41</v>
      </c>
      <c r="H19" s="5"/>
      <c r="I19" s="5">
        <v>56</v>
      </c>
      <c r="J19" s="5"/>
      <c r="K19" s="5">
        <v>71</v>
      </c>
      <c r="L19" s="5"/>
      <c r="M19" s="5">
        <v>86</v>
      </c>
      <c r="N19" s="5"/>
      <c r="O19" s="5">
        <v>101</v>
      </c>
      <c r="P19" s="5"/>
      <c r="Q19" s="5">
        <v>116</v>
      </c>
    </row>
    <row r="20" spans="1:28" ht="115.5" customHeight="1">
      <c r="A20" s="139">
        <v>6</v>
      </c>
      <c r="B20" s="132" t="s">
        <v>267</v>
      </c>
      <c r="C20" s="164" t="s">
        <v>12</v>
      </c>
      <c r="D20" s="169"/>
      <c r="E20" s="161">
        <v>52</v>
      </c>
      <c r="F20" s="169"/>
      <c r="G20" s="5">
        <v>72</v>
      </c>
      <c r="H20" s="5"/>
      <c r="I20" s="5">
        <v>90</v>
      </c>
      <c r="J20" s="5"/>
      <c r="K20" s="5">
        <v>93</v>
      </c>
      <c r="L20" s="5"/>
      <c r="M20" s="5">
        <v>95</v>
      </c>
      <c r="N20" s="5"/>
      <c r="O20" s="5">
        <v>97</v>
      </c>
      <c r="P20" s="5"/>
      <c r="Q20" s="5">
        <v>100</v>
      </c>
    </row>
    <row r="21" spans="1:28" ht="69.75" customHeight="1">
      <c r="A21" s="139">
        <v>7</v>
      </c>
      <c r="B21" s="131" t="s">
        <v>142</v>
      </c>
      <c r="C21" s="171" t="s">
        <v>12</v>
      </c>
      <c r="D21" s="169"/>
      <c r="E21" s="130">
        <v>0.72</v>
      </c>
      <c r="F21" s="169"/>
      <c r="G21" s="130">
        <v>0.84</v>
      </c>
      <c r="H21" s="130"/>
      <c r="I21" s="130">
        <f>G21+0.5</f>
        <v>1.3399999999999999</v>
      </c>
      <c r="J21" s="130"/>
      <c r="K21" s="130">
        <f>I21+0.5</f>
        <v>1.8399999999999999</v>
      </c>
      <c r="L21" s="130"/>
      <c r="M21" s="130">
        <f>K21+0.5</f>
        <v>2.34</v>
      </c>
      <c r="N21" s="130"/>
      <c r="O21" s="130">
        <f>M21+0.5</f>
        <v>2.84</v>
      </c>
      <c r="P21" s="130"/>
      <c r="Q21" s="171">
        <f>O21+0.5</f>
        <v>3.34</v>
      </c>
      <c r="R21" s="172">
        <v>206.2</v>
      </c>
      <c r="S21" s="172" t="s">
        <v>263</v>
      </c>
      <c r="T21" s="172" t="s">
        <v>344</v>
      </c>
      <c r="U21" s="172"/>
      <c r="V21" s="172"/>
      <c r="W21" s="172"/>
    </row>
    <row r="22" spans="1:28" ht="16.5" hidden="1" customHeight="1">
      <c r="A22" s="269" t="s">
        <v>212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172"/>
      <c r="S22" s="172"/>
      <c r="T22" s="172"/>
      <c r="U22" s="172"/>
      <c r="V22" s="172"/>
      <c r="W22" s="172"/>
    </row>
    <row r="23" spans="1:28" ht="16.5" hidden="1" customHeight="1">
      <c r="A23" s="252" t="s">
        <v>8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172"/>
      <c r="S23" s="172"/>
      <c r="T23" s="172"/>
      <c r="U23" s="172"/>
      <c r="V23" s="172"/>
      <c r="W23" s="172"/>
    </row>
    <row r="24" spans="1:28" ht="49.5" hidden="1" customHeight="1">
      <c r="A24" s="112">
        <v>1</v>
      </c>
      <c r="B24" s="3" t="s">
        <v>213</v>
      </c>
      <c r="C24" s="112" t="s">
        <v>9</v>
      </c>
      <c r="D24" s="161"/>
      <c r="E24" s="161"/>
      <c r="F24" s="112">
        <v>232</v>
      </c>
      <c r="G24" s="163"/>
      <c r="H24" s="112">
        <v>321</v>
      </c>
      <c r="I24" s="112">
        <v>321</v>
      </c>
      <c r="J24" s="112">
        <v>348</v>
      </c>
      <c r="K24" s="112">
        <v>348</v>
      </c>
      <c r="L24" s="112">
        <v>359</v>
      </c>
      <c r="M24" s="112">
        <v>359</v>
      </c>
      <c r="N24" s="112">
        <v>359</v>
      </c>
      <c r="O24" s="112">
        <v>359</v>
      </c>
      <c r="P24" s="112" t="s">
        <v>10</v>
      </c>
      <c r="Q24" s="164">
        <v>359</v>
      </c>
      <c r="R24" s="172"/>
      <c r="S24" s="172"/>
      <c r="T24" s="172"/>
      <c r="U24" s="172"/>
      <c r="V24" s="172"/>
      <c r="W24" s="172"/>
    </row>
    <row r="25" spans="1:28" ht="16.5" hidden="1" customHeight="1">
      <c r="A25" s="112">
        <v>1</v>
      </c>
      <c r="B25" s="112">
        <v>2</v>
      </c>
      <c r="C25" s="112">
        <v>3</v>
      </c>
      <c r="D25" s="161"/>
      <c r="E25" s="161"/>
      <c r="F25" s="112">
        <v>4</v>
      </c>
      <c r="G25" s="164"/>
      <c r="H25" s="110">
        <v>5</v>
      </c>
      <c r="I25" s="111"/>
      <c r="J25" s="110">
        <v>6</v>
      </c>
      <c r="K25" s="111"/>
      <c r="L25" s="118">
        <v>7</v>
      </c>
      <c r="M25" s="111"/>
      <c r="N25" s="110">
        <v>8</v>
      </c>
      <c r="O25" s="111"/>
      <c r="P25" s="110">
        <v>9</v>
      </c>
      <c r="Q25" s="165"/>
      <c r="R25" s="172"/>
      <c r="S25" s="172"/>
      <c r="T25" s="172"/>
      <c r="U25" s="172"/>
      <c r="V25" s="172"/>
      <c r="W25" s="172"/>
    </row>
    <row r="26" spans="1:28" ht="16.5" hidden="1" customHeight="1">
      <c r="A26" s="252" t="s">
        <v>11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172"/>
      <c r="S26" s="172"/>
      <c r="T26" s="172"/>
      <c r="U26" s="172"/>
      <c r="V26" s="172"/>
      <c r="W26" s="172"/>
    </row>
    <row r="27" spans="1:28" ht="33" hidden="1" customHeight="1">
      <c r="A27" s="112">
        <v>2</v>
      </c>
      <c r="B27" s="3" t="s">
        <v>214</v>
      </c>
      <c r="C27" s="112" t="s">
        <v>215</v>
      </c>
      <c r="D27" s="161"/>
      <c r="E27" s="161"/>
      <c r="F27" s="112">
        <v>3.76</v>
      </c>
      <c r="G27" s="163"/>
      <c r="H27" s="112">
        <v>4.4000000000000004</v>
      </c>
      <c r="I27" s="112">
        <v>4.4000000000000004</v>
      </c>
      <c r="J27" s="112">
        <v>4.7</v>
      </c>
      <c r="K27" s="112">
        <v>4.7</v>
      </c>
      <c r="L27" s="112">
        <v>5.04</v>
      </c>
      <c r="M27" s="112">
        <v>5.04</v>
      </c>
      <c r="N27" s="112">
        <v>5.04</v>
      </c>
      <c r="O27" s="112">
        <v>5.04</v>
      </c>
      <c r="P27" s="112" t="s">
        <v>10</v>
      </c>
      <c r="Q27" s="164">
        <v>5.04</v>
      </c>
      <c r="R27" s="172"/>
      <c r="S27" s="172"/>
      <c r="T27" s="172"/>
      <c r="U27" s="172"/>
      <c r="V27" s="172"/>
      <c r="W27" s="172"/>
    </row>
    <row r="28" spans="1:28" ht="16.5" customHeight="1">
      <c r="A28" s="269" t="s">
        <v>264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172" t="s">
        <v>342</v>
      </c>
      <c r="S28" s="172"/>
      <c r="T28" s="172"/>
      <c r="U28" s="172"/>
      <c r="V28" s="172"/>
      <c r="W28" s="172"/>
    </row>
    <row r="29" spans="1:28" ht="16.5" customHeight="1">
      <c r="A29" s="264" t="s">
        <v>8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172" t="s">
        <v>343</v>
      </c>
      <c r="S29" s="172">
        <v>8.4</v>
      </c>
      <c r="T29" s="172" t="s">
        <v>265</v>
      </c>
      <c r="U29" s="172" t="s">
        <v>266</v>
      </c>
      <c r="V29" s="172">
        <f>(9.83-7.33)/5</f>
        <v>0.5</v>
      </c>
      <c r="W29" s="172"/>
      <c r="X29" s="176"/>
      <c r="Y29" s="176"/>
      <c r="Z29" s="176"/>
      <c r="AA29" s="176"/>
      <c r="AB29" s="176"/>
    </row>
    <row r="30" spans="1:28" ht="115.5">
      <c r="A30" s="112">
        <v>1</v>
      </c>
      <c r="B30" s="119" t="s">
        <v>392</v>
      </c>
      <c r="C30" s="112" t="s">
        <v>12</v>
      </c>
      <c r="D30" s="169"/>
      <c r="E30" s="19">
        <v>53.33</v>
      </c>
      <c r="F30" s="19"/>
      <c r="G30" s="19">
        <v>53.73</v>
      </c>
      <c r="H30" s="19"/>
      <c r="I30" s="19">
        <v>77.59</v>
      </c>
      <c r="J30" s="19"/>
      <c r="K30" s="19">
        <v>81.819999999999993</v>
      </c>
      <c r="L30" s="19"/>
      <c r="M30" s="19">
        <v>92.65</v>
      </c>
      <c r="N30" s="19"/>
      <c r="O30" s="19">
        <v>97.3</v>
      </c>
      <c r="P30" s="19"/>
      <c r="Q30" s="19">
        <v>102.53</v>
      </c>
      <c r="R30" s="173"/>
      <c r="S30" s="173"/>
      <c r="T30" s="172"/>
      <c r="U30" s="172"/>
      <c r="V30" s="172"/>
      <c r="W30" s="172"/>
      <c r="X30" s="176"/>
      <c r="Y30" s="176"/>
      <c r="Z30" s="176"/>
      <c r="AA30" s="176"/>
      <c r="AB30" s="176"/>
    </row>
    <row r="31" spans="1:28" ht="16.5" customHeight="1">
      <c r="A31" s="252" t="s">
        <v>11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172">
        <f>58*3</f>
        <v>174</v>
      </c>
      <c r="S31" s="172">
        <v>2022</v>
      </c>
      <c r="T31" s="172">
        <v>2023</v>
      </c>
      <c r="U31" s="172">
        <v>2024</v>
      </c>
      <c r="V31" s="172">
        <v>2025</v>
      </c>
      <c r="W31" s="172">
        <v>2026</v>
      </c>
      <c r="X31" s="176"/>
      <c r="Y31" s="176"/>
      <c r="Z31" s="176"/>
      <c r="AA31" s="176"/>
      <c r="AB31" s="176"/>
    </row>
    <row r="32" spans="1:28" ht="83.25" customHeight="1">
      <c r="A32" s="192">
        <v>2</v>
      </c>
      <c r="B32" s="272" t="s">
        <v>377</v>
      </c>
      <c r="C32" s="251" t="s">
        <v>141</v>
      </c>
      <c r="D32" s="274"/>
      <c r="E32" s="251">
        <v>24</v>
      </c>
      <c r="F32" s="274"/>
      <c r="G32" s="251">
        <v>36</v>
      </c>
      <c r="H32" s="274"/>
      <c r="I32" s="251">
        <v>45</v>
      </c>
      <c r="J32" s="274"/>
      <c r="K32" s="251">
        <f>I32+9</f>
        <v>54</v>
      </c>
      <c r="L32" s="274"/>
      <c r="M32" s="251">
        <f>K32+9</f>
        <v>63</v>
      </c>
      <c r="N32" s="274"/>
      <c r="O32" s="251">
        <f>M32+9</f>
        <v>72</v>
      </c>
      <c r="P32" s="274"/>
      <c r="Q32" s="251">
        <f>O32+9</f>
        <v>81</v>
      </c>
      <c r="R32" s="172" t="s">
        <v>378</v>
      </c>
      <c r="S32" s="172">
        <f>I32-G32</f>
        <v>9</v>
      </c>
      <c r="T32" s="172">
        <f>K32-I32</f>
        <v>9</v>
      </c>
      <c r="U32" s="172">
        <f>M32-K32</f>
        <v>9</v>
      </c>
      <c r="V32" s="172">
        <f>O32-M32</f>
        <v>9</v>
      </c>
      <c r="W32" s="172">
        <f>Q32-O32</f>
        <v>9</v>
      </c>
      <c r="X32" s="176"/>
      <c r="Y32" s="176"/>
      <c r="Z32" s="176"/>
      <c r="AA32" s="176"/>
      <c r="AB32" s="176"/>
    </row>
    <row r="33" spans="1:28" ht="83.25" customHeight="1" outlineLevel="1">
      <c r="A33" s="192"/>
      <c r="B33" s="273"/>
      <c r="C33" s="257"/>
      <c r="D33" s="275"/>
      <c r="E33" s="257"/>
      <c r="F33" s="275"/>
      <c r="G33" s="257"/>
      <c r="H33" s="275"/>
      <c r="I33" s="257"/>
      <c r="J33" s="275"/>
      <c r="K33" s="257"/>
      <c r="L33" s="275"/>
      <c r="M33" s="257"/>
      <c r="N33" s="275"/>
      <c r="O33" s="257"/>
      <c r="P33" s="275"/>
      <c r="Q33" s="257"/>
      <c r="R33" s="172" t="s">
        <v>355</v>
      </c>
      <c r="S33" s="172"/>
      <c r="T33" s="172"/>
      <c r="U33" s="172"/>
      <c r="V33" s="172"/>
      <c r="W33" s="172"/>
      <c r="X33" s="176"/>
      <c r="Y33" s="176"/>
      <c r="Z33" s="176"/>
      <c r="AA33" s="176"/>
      <c r="AB33" s="176"/>
    </row>
    <row r="34" spans="1:28" ht="16.5" customHeight="1">
      <c r="A34" s="266" t="s">
        <v>14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172"/>
      <c r="S34" s="172">
        <v>5</v>
      </c>
      <c r="T34" s="172">
        <v>5</v>
      </c>
      <c r="U34" s="172">
        <v>5</v>
      </c>
      <c r="V34" s="172">
        <v>5</v>
      </c>
      <c r="W34" s="172">
        <v>5</v>
      </c>
      <c r="X34" s="176"/>
      <c r="Y34" s="176"/>
      <c r="Z34" s="176"/>
      <c r="AA34" s="176"/>
      <c r="AB34" s="176"/>
    </row>
    <row r="35" spans="1:28" ht="16.5" customHeight="1">
      <c r="A35" s="247" t="s">
        <v>8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X35" s="176"/>
      <c r="Y35" s="176"/>
      <c r="Z35" s="176"/>
      <c r="AA35" s="176"/>
      <c r="AB35" s="176"/>
    </row>
    <row r="36" spans="1:28">
      <c r="A36" s="112">
        <v>1</v>
      </c>
      <c r="B36" s="112">
        <v>2</v>
      </c>
      <c r="C36" s="112">
        <v>3</v>
      </c>
      <c r="D36" s="161"/>
      <c r="E36" s="161"/>
      <c r="F36" s="112">
        <v>4</v>
      </c>
      <c r="G36" s="164"/>
      <c r="H36" s="252">
        <v>5</v>
      </c>
      <c r="I36" s="253"/>
      <c r="J36" s="252">
        <v>6</v>
      </c>
      <c r="K36" s="253"/>
      <c r="L36" s="118">
        <v>7</v>
      </c>
      <c r="M36" s="111"/>
      <c r="N36" s="252">
        <v>8</v>
      </c>
      <c r="O36" s="253"/>
      <c r="P36" s="252">
        <v>9</v>
      </c>
      <c r="Q36" s="253"/>
      <c r="X36" s="176"/>
      <c r="Y36" s="176"/>
      <c r="Z36" s="176"/>
      <c r="AA36" s="176"/>
      <c r="AB36" s="176"/>
    </row>
    <row r="37" spans="1:28" ht="148.5">
      <c r="A37" s="5">
        <v>1</v>
      </c>
      <c r="B37" s="3" t="s">
        <v>341</v>
      </c>
      <c r="C37" s="5" t="s">
        <v>12</v>
      </c>
      <c r="E37" s="115">
        <v>58.96</v>
      </c>
      <c r="F37" s="115"/>
      <c r="G37" s="115">
        <v>53.7</v>
      </c>
      <c r="H37" s="115"/>
      <c r="I37" s="115">
        <f t="shared" ref="I37:Q37" si="2">I39/I40*100</f>
        <v>70.967741935483872</v>
      </c>
      <c r="J37" s="115"/>
      <c r="K37" s="115">
        <f t="shared" si="2"/>
        <v>77.439024390243901</v>
      </c>
      <c r="L37" s="115"/>
      <c r="M37" s="115">
        <f t="shared" si="2"/>
        <v>80.346820809248555</v>
      </c>
      <c r="N37" s="115"/>
      <c r="O37" s="115">
        <f t="shared" si="2"/>
        <v>80.662983425414367</v>
      </c>
      <c r="P37" s="115"/>
      <c r="Q37" s="115">
        <f t="shared" si="2"/>
        <v>81.578947368421055</v>
      </c>
      <c r="S37" s="113">
        <f>119/3</f>
        <v>39.666666666666664</v>
      </c>
      <c r="X37" s="176"/>
      <c r="Y37" s="176"/>
      <c r="Z37" s="176"/>
      <c r="AA37" s="176"/>
      <c r="AB37" s="176"/>
    </row>
    <row r="38" spans="1:28" ht="16.5" customHeight="1">
      <c r="A38" s="251" t="s">
        <v>11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</row>
    <row r="39" spans="1:28" ht="53.25" customHeight="1">
      <c r="A39" s="247">
        <v>2</v>
      </c>
      <c r="B39" s="248" t="s">
        <v>15</v>
      </c>
      <c r="C39" s="249" t="s">
        <v>141</v>
      </c>
      <c r="D39" s="169"/>
      <c r="E39" s="5">
        <v>77</v>
      </c>
      <c r="F39" s="169"/>
      <c r="G39" s="5">
        <v>99</v>
      </c>
      <c r="H39" s="5"/>
      <c r="I39" s="5">
        <v>110</v>
      </c>
      <c r="J39" s="5"/>
      <c r="K39" s="5">
        <v>127</v>
      </c>
      <c r="L39" s="5"/>
      <c r="M39" s="5">
        <v>139</v>
      </c>
      <c r="N39" s="5"/>
      <c r="O39" s="5">
        <v>146</v>
      </c>
      <c r="P39" s="175"/>
      <c r="Q39" s="175">
        <v>155</v>
      </c>
      <c r="R39" s="160" t="s">
        <v>354</v>
      </c>
      <c r="S39" s="113">
        <v>26</v>
      </c>
      <c r="T39" s="113" t="s">
        <v>286</v>
      </c>
    </row>
    <row r="40" spans="1:28" ht="36" hidden="1" customHeight="1" outlineLevel="1">
      <c r="A40" s="247"/>
      <c r="B40" s="248"/>
      <c r="C40" s="250"/>
      <c r="D40" s="169"/>
      <c r="E40" s="5">
        <v>139</v>
      </c>
      <c r="F40" s="169"/>
      <c r="G40" s="5">
        <v>146</v>
      </c>
      <c r="H40" s="5"/>
      <c r="I40" s="5">
        <v>155</v>
      </c>
      <c r="J40" s="5"/>
      <c r="K40" s="5">
        <v>164</v>
      </c>
      <c r="L40" s="5"/>
      <c r="M40" s="5">
        <v>173</v>
      </c>
      <c r="N40" s="5"/>
      <c r="O40" s="5">
        <v>181</v>
      </c>
      <c r="P40" s="175"/>
      <c r="Q40" s="175">
        <v>190</v>
      </c>
      <c r="R40" s="160"/>
    </row>
    <row r="41" spans="1:28" collapsed="1">
      <c r="B41" s="177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3" spans="1:28" ht="66" hidden="1" customHeight="1">
      <c r="B43" s="121" t="s">
        <v>147</v>
      </c>
    </row>
    <row r="44" spans="1:28" ht="16.5" hidden="1" customHeight="1">
      <c r="B44" s="1" t="s">
        <v>148</v>
      </c>
      <c r="P44" s="1" t="e">
        <f>#REF!</f>
        <v>#REF!</v>
      </c>
      <c r="Q44" s="1">
        <f>Q45+Q46+Q47</f>
        <v>616.53</v>
      </c>
    </row>
    <row r="45" spans="1:28" ht="16.5" hidden="1" customHeight="1">
      <c r="B45" s="1" t="s">
        <v>149</v>
      </c>
      <c r="P45" s="1" t="str">
        <f t="shared" ref="P45:Q45" si="3">P24</f>
        <v>х</v>
      </c>
      <c r="Q45" s="1">
        <f t="shared" si="3"/>
        <v>359</v>
      </c>
    </row>
    <row r="46" spans="1:28" ht="16.5" hidden="1" customHeight="1">
      <c r="B46" s="1" t="s">
        <v>150</v>
      </c>
      <c r="P46" s="1">
        <f t="shared" ref="P46:Q46" si="4">P30</f>
        <v>0</v>
      </c>
      <c r="Q46" s="1">
        <f t="shared" si="4"/>
        <v>102.53</v>
      </c>
    </row>
    <row r="47" spans="1:28" ht="16.5" hidden="1" customHeight="1">
      <c r="B47" s="1" t="s">
        <v>179</v>
      </c>
      <c r="Q47" s="1">
        <f>Q39</f>
        <v>155</v>
      </c>
    </row>
    <row r="48" spans="1:28" ht="16.5" hidden="1" customHeight="1">
      <c r="B48" s="1" t="s">
        <v>151</v>
      </c>
      <c r="Q48" s="1">
        <f t="shared" ref="Q48" si="5">Q45+Q46</f>
        <v>461.53</v>
      </c>
    </row>
    <row r="49" spans="1:17" ht="16.5" hidden="1" customHeight="1"/>
    <row r="50" spans="1:17" ht="82.5" hidden="1" customHeight="1">
      <c r="B50" s="3" t="s">
        <v>152</v>
      </c>
      <c r="C50" s="1" t="s">
        <v>12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ref="Q50" si="6">Q44/42081*100</f>
        <v>1.4651030156127467</v>
      </c>
    </row>
    <row r="51" spans="1:17" ht="16.5" hidden="1" customHeight="1"/>
    <row r="52" spans="1:17" ht="16.5" hidden="1" customHeight="1"/>
    <row r="53" spans="1:17" ht="16.5" hidden="1" customHeight="1">
      <c r="B53" s="1" t="s">
        <v>153</v>
      </c>
    </row>
    <row r="54" spans="1:17" ht="16.5" hidden="1" customHeight="1">
      <c r="F54" s="112"/>
      <c r="G54" s="163"/>
      <c r="H54" s="247"/>
      <c r="I54" s="247"/>
      <c r="J54" s="247"/>
      <c r="K54" s="247"/>
      <c r="L54" s="247"/>
      <c r="M54" s="247"/>
      <c r="N54" s="247"/>
      <c r="O54" s="247"/>
      <c r="P54" s="247">
        <v>2019</v>
      </c>
      <c r="Q54" s="247"/>
    </row>
    <row r="55" spans="1:17" ht="16.5" hidden="1" customHeight="1"/>
    <row r="56" spans="1:17" ht="16.5" hidden="1" customHeight="1">
      <c r="B56" s="1" t="s">
        <v>178</v>
      </c>
    </row>
    <row r="57" spans="1:17" ht="16.5" hidden="1" customHeight="1">
      <c r="B57" s="1" t="s">
        <v>181</v>
      </c>
      <c r="K57" s="45"/>
      <c r="M57" s="122"/>
      <c r="O57" s="45"/>
      <c r="P57" s="1">
        <f t="shared" ref="P57:Q57" si="7">P32</f>
        <v>0</v>
      </c>
      <c r="Q57" s="45">
        <f t="shared" si="7"/>
        <v>81</v>
      </c>
    </row>
    <row r="58" spans="1:17" ht="16.5" hidden="1" customHeight="1">
      <c r="B58" s="1" t="s">
        <v>182</v>
      </c>
      <c r="K58" s="45"/>
      <c r="M58" s="122"/>
      <c r="O58" s="45"/>
      <c r="Q58" s="45"/>
    </row>
    <row r="59" spans="1:17" ht="16.5" hidden="1" customHeight="1">
      <c r="B59" s="1" t="s">
        <v>179</v>
      </c>
    </row>
    <row r="60" spans="1:17" ht="16.5" hidden="1" customHeight="1">
      <c r="B60" s="1" t="s">
        <v>246</v>
      </c>
      <c r="P60" s="1">
        <f t="shared" ref="P60:Q60" si="8">O39</f>
        <v>146</v>
      </c>
      <c r="Q60" s="1">
        <f t="shared" si="8"/>
        <v>0</v>
      </c>
    </row>
    <row r="61" spans="1:17" ht="33" hidden="1" customHeight="1">
      <c r="B61" s="6" t="s">
        <v>180</v>
      </c>
      <c r="Q61" s="1">
        <v>40</v>
      </c>
    </row>
    <row r="62" spans="1:17" s="123" customFormat="1" ht="16.5" hidden="1" customHeight="1">
      <c r="A62" s="12"/>
      <c r="B62" s="12" t="s">
        <v>209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>
        <f>Q60*40/1000</f>
        <v>0</v>
      </c>
    </row>
    <row r="63" spans="1:17" ht="16.5" hidden="1" customHeight="1"/>
    <row r="64" spans="1:17" s="124" customFormat="1" ht="16.5" hidden="1" customHeight="1">
      <c r="A64" s="45"/>
      <c r="B64" s="45" t="s">
        <v>183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2:2" ht="16.5" hidden="1" customHeight="1">
      <c r="B65" s="1" t="s">
        <v>208</v>
      </c>
    </row>
    <row r="66" spans="2:2" ht="16.5" hidden="1" customHeight="1"/>
  </sheetData>
  <mergeCells count="62">
    <mergeCell ref="O32:O33"/>
    <mergeCell ref="Q32:Q33"/>
    <mergeCell ref="D32:D33"/>
    <mergeCell ref="F32:F33"/>
    <mergeCell ref="H32:H33"/>
    <mergeCell ref="J32:J33"/>
    <mergeCell ref="L32:L33"/>
    <mergeCell ref="N32:N33"/>
    <mergeCell ref="P32:P33"/>
    <mergeCell ref="A34:Q34"/>
    <mergeCell ref="A10:Q11"/>
    <mergeCell ref="A28:Q28"/>
    <mergeCell ref="A31:Q31"/>
    <mergeCell ref="A14:Q14"/>
    <mergeCell ref="A12:Q12"/>
    <mergeCell ref="A22:Q22"/>
    <mergeCell ref="A23:Q23"/>
    <mergeCell ref="A26:Q26"/>
    <mergeCell ref="C32:C33"/>
    <mergeCell ref="B32:B33"/>
    <mergeCell ref="E32:E33"/>
    <mergeCell ref="G32:G33"/>
    <mergeCell ref="I32:I33"/>
    <mergeCell ref="K32:K33"/>
    <mergeCell ref="M32:M33"/>
    <mergeCell ref="H9:I9"/>
    <mergeCell ref="J9:K9"/>
    <mergeCell ref="N9:O9"/>
    <mergeCell ref="P9:Q9"/>
    <mergeCell ref="A29:Q29"/>
    <mergeCell ref="D9:E9"/>
    <mergeCell ref="F9:G9"/>
    <mergeCell ref="L9:M9"/>
    <mergeCell ref="L1:O1"/>
    <mergeCell ref="L2:O2"/>
    <mergeCell ref="A6:A8"/>
    <mergeCell ref="B6:B8"/>
    <mergeCell ref="C6:C8"/>
    <mergeCell ref="H7:I7"/>
    <mergeCell ref="A5:Q5"/>
    <mergeCell ref="A4:Q4"/>
    <mergeCell ref="J7:K7"/>
    <mergeCell ref="L7:M7"/>
    <mergeCell ref="N7:O7"/>
    <mergeCell ref="P7:Q7"/>
    <mergeCell ref="D6:Q6"/>
    <mergeCell ref="D7:E7"/>
    <mergeCell ref="F7:G7"/>
    <mergeCell ref="P54:Q54"/>
    <mergeCell ref="H54:I54"/>
    <mergeCell ref="J54:K54"/>
    <mergeCell ref="L54:M54"/>
    <mergeCell ref="N54:O54"/>
    <mergeCell ref="A39:A40"/>
    <mergeCell ref="B39:B40"/>
    <mergeCell ref="C39:C40"/>
    <mergeCell ref="A38:Q38"/>
    <mergeCell ref="A35:Q35"/>
    <mergeCell ref="H36:I36"/>
    <mergeCell ref="J36:K36"/>
    <mergeCell ref="N36:O36"/>
    <mergeCell ref="P36:Q36"/>
  </mergeCells>
  <pageMargins left="0.59055118110236227" right="0.59055118110236227" top="1.1811023622047245" bottom="0.19685039370078741" header="0.31496062992125984" footer="0.31496062992125984"/>
  <pageSetup paperSize="9" scale="60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90" zoomScaleNormal="100" zoomScaleSheetLayoutView="90" workbookViewId="0">
      <selection activeCell="C42" sqref="C42"/>
    </sheetView>
  </sheetViews>
  <sheetFormatPr defaultColWidth="31" defaultRowHeight="16.5" outlineLevelRow="1"/>
  <cols>
    <col min="1" max="1" width="8.42578125" style="67" customWidth="1"/>
    <col min="2" max="2" width="32.5703125" style="67" customWidth="1"/>
    <col min="3" max="3" width="27" style="67" customWidth="1"/>
    <col min="4" max="5" width="17.5703125" style="67" customWidth="1"/>
    <col min="6" max="6" width="33.140625" style="67" customWidth="1"/>
    <col min="7" max="256" width="31" style="67"/>
    <col min="257" max="257" width="8.5703125" style="67" customWidth="1"/>
    <col min="258" max="258" width="32.5703125" style="67" customWidth="1"/>
    <col min="259" max="259" width="27" style="67" customWidth="1"/>
    <col min="260" max="261" width="17.5703125" style="67" customWidth="1"/>
    <col min="262" max="262" width="22.7109375" style="67" customWidth="1"/>
    <col min="263" max="512" width="31" style="67"/>
    <col min="513" max="513" width="8.5703125" style="67" customWidth="1"/>
    <col min="514" max="514" width="32.5703125" style="67" customWidth="1"/>
    <col min="515" max="515" width="27" style="67" customWidth="1"/>
    <col min="516" max="517" width="17.5703125" style="67" customWidth="1"/>
    <col min="518" max="518" width="22.7109375" style="67" customWidth="1"/>
    <col min="519" max="768" width="31" style="67"/>
    <col min="769" max="769" width="8.5703125" style="67" customWidth="1"/>
    <col min="770" max="770" width="32.5703125" style="67" customWidth="1"/>
    <col min="771" max="771" width="27" style="67" customWidth="1"/>
    <col min="772" max="773" width="17.5703125" style="67" customWidth="1"/>
    <col min="774" max="774" width="22.7109375" style="67" customWidth="1"/>
    <col min="775" max="1024" width="31" style="67"/>
    <col min="1025" max="1025" width="8.5703125" style="67" customWidth="1"/>
    <col min="1026" max="1026" width="32.5703125" style="67" customWidth="1"/>
    <col min="1027" max="1027" width="27" style="67" customWidth="1"/>
    <col min="1028" max="1029" width="17.5703125" style="67" customWidth="1"/>
    <col min="1030" max="1030" width="22.7109375" style="67" customWidth="1"/>
    <col min="1031" max="1280" width="31" style="67"/>
    <col min="1281" max="1281" width="8.5703125" style="67" customWidth="1"/>
    <col min="1282" max="1282" width="32.5703125" style="67" customWidth="1"/>
    <col min="1283" max="1283" width="27" style="67" customWidth="1"/>
    <col min="1284" max="1285" width="17.5703125" style="67" customWidth="1"/>
    <col min="1286" max="1286" width="22.7109375" style="67" customWidth="1"/>
    <col min="1287" max="1536" width="31" style="67"/>
    <col min="1537" max="1537" width="8.5703125" style="67" customWidth="1"/>
    <col min="1538" max="1538" width="32.5703125" style="67" customWidth="1"/>
    <col min="1539" max="1539" width="27" style="67" customWidth="1"/>
    <col min="1540" max="1541" width="17.5703125" style="67" customWidth="1"/>
    <col min="1542" max="1542" width="22.7109375" style="67" customWidth="1"/>
    <col min="1543" max="1792" width="31" style="67"/>
    <col min="1793" max="1793" width="8.5703125" style="67" customWidth="1"/>
    <col min="1794" max="1794" width="32.5703125" style="67" customWidth="1"/>
    <col min="1795" max="1795" width="27" style="67" customWidth="1"/>
    <col min="1796" max="1797" width="17.5703125" style="67" customWidth="1"/>
    <col min="1798" max="1798" width="22.7109375" style="67" customWidth="1"/>
    <col min="1799" max="2048" width="31" style="67"/>
    <col min="2049" max="2049" width="8.5703125" style="67" customWidth="1"/>
    <col min="2050" max="2050" width="32.5703125" style="67" customWidth="1"/>
    <col min="2051" max="2051" width="27" style="67" customWidth="1"/>
    <col min="2052" max="2053" width="17.5703125" style="67" customWidth="1"/>
    <col min="2054" max="2054" width="22.7109375" style="67" customWidth="1"/>
    <col min="2055" max="2304" width="31" style="67"/>
    <col min="2305" max="2305" width="8.5703125" style="67" customWidth="1"/>
    <col min="2306" max="2306" width="32.5703125" style="67" customWidth="1"/>
    <col min="2307" max="2307" width="27" style="67" customWidth="1"/>
    <col min="2308" max="2309" width="17.5703125" style="67" customWidth="1"/>
    <col min="2310" max="2310" width="22.7109375" style="67" customWidth="1"/>
    <col min="2311" max="2560" width="31" style="67"/>
    <col min="2561" max="2561" width="8.5703125" style="67" customWidth="1"/>
    <col min="2562" max="2562" width="32.5703125" style="67" customWidth="1"/>
    <col min="2563" max="2563" width="27" style="67" customWidth="1"/>
    <col min="2564" max="2565" width="17.5703125" style="67" customWidth="1"/>
    <col min="2566" max="2566" width="22.7109375" style="67" customWidth="1"/>
    <col min="2567" max="2816" width="31" style="67"/>
    <col min="2817" max="2817" width="8.5703125" style="67" customWidth="1"/>
    <col min="2818" max="2818" width="32.5703125" style="67" customWidth="1"/>
    <col min="2819" max="2819" width="27" style="67" customWidth="1"/>
    <col min="2820" max="2821" width="17.5703125" style="67" customWidth="1"/>
    <col min="2822" max="2822" width="22.7109375" style="67" customWidth="1"/>
    <col min="2823" max="3072" width="31" style="67"/>
    <col min="3073" max="3073" width="8.5703125" style="67" customWidth="1"/>
    <col min="3074" max="3074" width="32.5703125" style="67" customWidth="1"/>
    <col min="3075" max="3075" width="27" style="67" customWidth="1"/>
    <col min="3076" max="3077" width="17.5703125" style="67" customWidth="1"/>
    <col min="3078" max="3078" width="22.7109375" style="67" customWidth="1"/>
    <col min="3079" max="3328" width="31" style="67"/>
    <col min="3329" max="3329" width="8.5703125" style="67" customWidth="1"/>
    <col min="3330" max="3330" width="32.5703125" style="67" customWidth="1"/>
    <col min="3331" max="3331" width="27" style="67" customWidth="1"/>
    <col min="3332" max="3333" width="17.5703125" style="67" customWidth="1"/>
    <col min="3334" max="3334" width="22.7109375" style="67" customWidth="1"/>
    <col min="3335" max="3584" width="31" style="67"/>
    <col min="3585" max="3585" width="8.5703125" style="67" customWidth="1"/>
    <col min="3586" max="3586" width="32.5703125" style="67" customWidth="1"/>
    <col min="3587" max="3587" width="27" style="67" customWidth="1"/>
    <col min="3588" max="3589" width="17.5703125" style="67" customWidth="1"/>
    <col min="3590" max="3590" width="22.7109375" style="67" customWidth="1"/>
    <col min="3591" max="3840" width="31" style="67"/>
    <col min="3841" max="3841" width="8.5703125" style="67" customWidth="1"/>
    <col min="3842" max="3842" width="32.5703125" style="67" customWidth="1"/>
    <col min="3843" max="3843" width="27" style="67" customWidth="1"/>
    <col min="3844" max="3845" width="17.5703125" style="67" customWidth="1"/>
    <col min="3846" max="3846" width="22.7109375" style="67" customWidth="1"/>
    <col min="3847" max="4096" width="31" style="67"/>
    <col min="4097" max="4097" width="8.5703125" style="67" customWidth="1"/>
    <col min="4098" max="4098" width="32.5703125" style="67" customWidth="1"/>
    <col min="4099" max="4099" width="27" style="67" customWidth="1"/>
    <col min="4100" max="4101" width="17.5703125" style="67" customWidth="1"/>
    <col min="4102" max="4102" width="22.7109375" style="67" customWidth="1"/>
    <col min="4103" max="4352" width="31" style="67"/>
    <col min="4353" max="4353" width="8.5703125" style="67" customWidth="1"/>
    <col min="4354" max="4354" width="32.5703125" style="67" customWidth="1"/>
    <col min="4355" max="4355" width="27" style="67" customWidth="1"/>
    <col min="4356" max="4357" width="17.5703125" style="67" customWidth="1"/>
    <col min="4358" max="4358" width="22.7109375" style="67" customWidth="1"/>
    <col min="4359" max="4608" width="31" style="67"/>
    <col min="4609" max="4609" width="8.5703125" style="67" customWidth="1"/>
    <col min="4610" max="4610" width="32.5703125" style="67" customWidth="1"/>
    <col min="4611" max="4611" width="27" style="67" customWidth="1"/>
    <col min="4612" max="4613" width="17.5703125" style="67" customWidth="1"/>
    <col min="4614" max="4614" width="22.7109375" style="67" customWidth="1"/>
    <col min="4615" max="4864" width="31" style="67"/>
    <col min="4865" max="4865" width="8.5703125" style="67" customWidth="1"/>
    <col min="4866" max="4866" width="32.5703125" style="67" customWidth="1"/>
    <col min="4867" max="4867" width="27" style="67" customWidth="1"/>
    <col min="4868" max="4869" width="17.5703125" style="67" customWidth="1"/>
    <col min="4870" max="4870" width="22.7109375" style="67" customWidth="1"/>
    <col min="4871" max="5120" width="31" style="67"/>
    <col min="5121" max="5121" width="8.5703125" style="67" customWidth="1"/>
    <col min="5122" max="5122" width="32.5703125" style="67" customWidth="1"/>
    <col min="5123" max="5123" width="27" style="67" customWidth="1"/>
    <col min="5124" max="5125" width="17.5703125" style="67" customWidth="1"/>
    <col min="5126" max="5126" width="22.7109375" style="67" customWidth="1"/>
    <col min="5127" max="5376" width="31" style="67"/>
    <col min="5377" max="5377" width="8.5703125" style="67" customWidth="1"/>
    <col min="5378" max="5378" width="32.5703125" style="67" customWidth="1"/>
    <col min="5379" max="5379" width="27" style="67" customWidth="1"/>
    <col min="5380" max="5381" width="17.5703125" style="67" customWidth="1"/>
    <col min="5382" max="5382" width="22.7109375" style="67" customWidth="1"/>
    <col min="5383" max="5632" width="31" style="67"/>
    <col min="5633" max="5633" width="8.5703125" style="67" customWidth="1"/>
    <col min="5634" max="5634" width="32.5703125" style="67" customWidth="1"/>
    <col min="5635" max="5635" width="27" style="67" customWidth="1"/>
    <col min="5636" max="5637" width="17.5703125" style="67" customWidth="1"/>
    <col min="5638" max="5638" width="22.7109375" style="67" customWidth="1"/>
    <col min="5639" max="5888" width="31" style="67"/>
    <col min="5889" max="5889" width="8.5703125" style="67" customWidth="1"/>
    <col min="5890" max="5890" width="32.5703125" style="67" customWidth="1"/>
    <col min="5891" max="5891" width="27" style="67" customWidth="1"/>
    <col min="5892" max="5893" width="17.5703125" style="67" customWidth="1"/>
    <col min="5894" max="5894" width="22.7109375" style="67" customWidth="1"/>
    <col min="5895" max="6144" width="31" style="67"/>
    <col min="6145" max="6145" width="8.5703125" style="67" customWidth="1"/>
    <col min="6146" max="6146" width="32.5703125" style="67" customWidth="1"/>
    <col min="6147" max="6147" width="27" style="67" customWidth="1"/>
    <col min="6148" max="6149" width="17.5703125" style="67" customWidth="1"/>
    <col min="6150" max="6150" width="22.7109375" style="67" customWidth="1"/>
    <col min="6151" max="6400" width="31" style="67"/>
    <col min="6401" max="6401" width="8.5703125" style="67" customWidth="1"/>
    <col min="6402" max="6402" width="32.5703125" style="67" customWidth="1"/>
    <col min="6403" max="6403" width="27" style="67" customWidth="1"/>
    <col min="6404" max="6405" width="17.5703125" style="67" customWidth="1"/>
    <col min="6406" max="6406" width="22.7109375" style="67" customWidth="1"/>
    <col min="6407" max="6656" width="31" style="67"/>
    <col min="6657" max="6657" width="8.5703125" style="67" customWidth="1"/>
    <col min="6658" max="6658" width="32.5703125" style="67" customWidth="1"/>
    <col min="6659" max="6659" width="27" style="67" customWidth="1"/>
    <col min="6660" max="6661" width="17.5703125" style="67" customWidth="1"/>
    <col min="6662" max="6662" width="22.7109375" style="67" customWidth="1"/>
    <col min="6663" max="6912" width="31" style="67"/>
    <col min="6913" max="6913" width="8.5703125" style="67" customWidth="1"/>
    <col min="6914" max="6914" width="32.5703125" style="67" customWidth="1"/>
    <col min="6915" max="6915" width="27" style="67" customWidth="1"/>
    <col min="6916" max="6917" width="17.5703125" style="67" customWidth="1"/>
    <col min="6918" max="6918" width="22.7109375" style="67" customWidth="1"/>
    <col min="6919" max="7168" width="31" style="67"/>
    <col min="7169" max="7169" width="8.5703125" style="67" customWidth="1"/>
    <col min="7170" max="7170" width="32.5703125" style="67" customWidth="1"/>
    <col min="7171" max="7171" width="27" style="67" customWidth="1"/>
    <col min="7172" max="7173" width="17.5703125" style="67" customWidth="1"/>
    <col min="7174" max="7174" width="22.7109375" style="67" customWidth="1"/>
    <col min="7175" max="7424" width="31" style="67"/>
    <col min="7425" max="7425" width="8.5703125" style="67" customWidth="1"/>
    <col min="7426" max="7426" width="32.5703125" style="67" customWidth="1"/>
    <col min="7427" max="7427" width="27" style="67" customWidth="1"/>
    <col min="7428" max="7429" width="17.5703125" style="67" customWidth="1"/>
    <col min="7430" max="7430" width="22.7109375" style="67" customWidth="1"/>
    <col min="7431" max="7680" width="31" style="67"/>
    <col min="7681" max="7681" width="8.5703125" style="67" customWidth="1"/>
    <col min="7682" max="7682" width="32.5703125" style="67" customWidth="1"/>
    <col min="7683" max="7683" width="27" style="67" customWidth="1"/>
    <col min="7684" max="7685" width="17.5703125" style="67" customWidth="1"/>
    <col min="7686" max="7686" width="22.7109375" style="67" customWidth="1"/>
    <col min="7687" max="7936" width="31" style="67"/>
    <col min="7937" max="7937" width="8.5703125" style="67" customWidth="1"/>
    <col min="7938" max="7938" width="32.5703125" style="67" customWidth="1"/>
    <col min="7939" max="7939" width="27" style="67" customWidth="1"/>
    <col min="7940" max="7941" width="17.5703125" style="67" customWidth="1"/>
    <col min="7942" max="7942" width="22.7109375" style="67" customWidth="1"/>
    <col min="7943" max="8192" width="31" style="67"/>
    <col min="8193" max="8193" width="8.5703125" style="67" customWidth="1"/>
    <col min="8194" max="8194" width="32.5703125" style="67" customWidth="1"/>
    <col min="8195" max="8195" width="27" style="67" customWidth="1"/>
    <col min="8196" max="8197" width="17.5703125" style="67" customWidth="1"/>
    <col min="8198" max="8198" width="22.7109375" style="67" customWidth="1"/>
    <col min="8199" max="8448" width="31" style="67"/>
    <col min="8449" max="8449" width="8.5703125" style="67" customWidth="1"/>
    <col min="8450" max="8450" width="32.5703125" style="67" customWidth="1"/>
    <col min="8451" max="8451" width="27" style="67" customWidth="1"/>
    <col min="8452" max="8453" width="17.5703125" style="67" customWidth="1"/>
    <col min="8454" max="8454" width="22.7109375" style="67" customWidth="1"/>
    <col min="8455" max="8704" width="31" style="67"/>
    <col min="8705" max="8705" width="8.5703125" style="67" customWidth="1"/>
    <col min="8706" max="8706" width="32.5703125" style="67" customWidth="1"/>
    <col min="8707" max="8707" width="27" style="67" customWidth="1"/>
    <col min="8708" max="8709" width="17.5703125" style="67" customWidth="1"/>
    <col min="8710" max="8710" width="22.7109375" style="67" customWidth="1"/>
    <col min="8711" max="8960" width="31" style="67"/>
    <col min="8961" max="8961" width="8.5703125" style="67" customWidth="1"/>
    <col min="8962" max="8962" width="32.5703125" style="67" customWidth="1"/>
    <col min="8963" max="8963" width="27" style="67" customWidth="1"/>
    <col min="8964" max="8965" width="17.5703125" style="67" customWidth="1"/>
    <col min="8966" max="8966" width="22.7109375" style="67" customWidth="1"/>
    <col min="8967" max="9216" width="31" style="67"/>
    <col min="9217" max="9217" width="8.5703125" style="67" customWidth="1"/>
    <col min="9218" max="9218" width="32.5703125" style="67" customWidth="1"/>
    <col min="9219" max="9219" width="27" style="67" customWidth="1"/>
    <col min="9220" max="9221" width="17.5703125" style="67" customWidth="1"/>
    <col min="9222" max="9222" width="22.7109375" style="67" customWidth="1"/>
    <col min="9223" max="9472" width="31" style="67"/>
    <col min="9473" max="9473" width="8.5703125" style="67" customWidth="1"/>
    <col min="9474" max="9474" width="32.5703125" style="67" customWidth="1"/>
    <col min="9475" max="9475" width="27" style="67" customWidth="1"/>
    <col min="9476" max="9477" width="17.5703125" style="67" customWidth="1"/>
    <col min="9478" max="9478" width="22.7109375" style="67" customWidth="1"/>
    <col min="9479" max="9728" width="31" style="67"/>
    <col min="9729" max="9729" width="8.5703125" style="67" customWidth="1"/>
    <col min="9730" max="9730" width="32.5703125" style="67" customWidth="1"/>
    <col min="9731" max="9731" width="27" style="67" customWidth="1"/>
    <col min="9732" max="9733" width="17.5703125" style="67" customWidth="1"/>
    <col min="9734" max="9734" width="22.7109375" style="67" customWidth="1"/>
    <col min="9735" max="9984" width="31" style="67"/>
    <col min="9985" max="9985" width="8.5703125" style="67" customWidth="1"/>
    <col min="9986" max="9986" width="32.5703125" style="67" customWidth="1"/>
    <col min="9987" max="9987" width="27" style="67" customWidth="1"/>
    <col min="9988" max="9989" width="17.5703125" style="67" customWidth="1"/>
    <col min="9990" max="9990" width="22.7109375" style="67" customWidth="1"/>
    <col min="9991" max="10240" width="31" style="67"/>
    <col min="10241" max="10241" width="8.5703125" style="67" customWidth="1"/>
    <col min="10242" max="10242" width="32.5703125" style="67" customWidth="1"/>
    <col min="10243" max="10243" width="27" style="67" customWidth="1"/>
    <col min="10244" max="10245" width="17.5703125" style="67" customWidth="1"/>
    <col min="10246" max="10246" width="22.7109375" style="67" customWidth="1"/>
    <col min="10247" max="10496" width="31" style="67"/>
    <col min="10497" max="10497" width="8.5703125" style="67" customWidth="1"/>
    <col min="10498" max="10498" width="32.5703125" style="67" customWidth="1"/>
    <col min="10499" max="10499" width="27" style="67" customWidth="1"/>
    <col min="10500" max="10501" width="17.5703125" style="67" customWidth="1"/>
    <col min="10502" max="10502" width="22.7109375" style="67" customWidth="1"/>
    <col min="10503" max="10752" width="31" style="67"/>
    <col min="10753" max="10753" width="8.5703125" style="67" customWidth="1"/>
    <col min="10754" max="10754" width="32.5703125" style="67" customWidth="1"/>
    <col min="10755" max="10755" width="27" style="67" customWidth="1"/>
    <col min="10756" max="10757" width="17.5703125" style="67" customWidth="1"/>
    <col min="10758" max="10758" width="22.7109375" style="67" customWidth="1"/>
    <col min="10759" max="11008" width="31" style="67"/>
    <col min="11009" max="11009" width="8.5703125" style="67" customWidth="1"/>
    <col min="11010" max="11010" width="32.5703125" style="67" customWidth="1"/>
    <col min="11011" max="11011" width="27" style="67" customWidth="1"/>
    <col min="11012" max="11013" width="17.5703125" style="67" customWidth="1"/>
    <col min="11014" max="11014" width="22.7109375" style="67" customWidth="1"/>
    <col min="11015" max="11264" width="31" style="67"/>
    <col min="11265" max="11265" width="8.5703125" style="67" customWidth="1"/>
    <col min="11266" max="11266" width="32.5703125" style="67" customWidth="1"/>
    <col min="11267" max="11267" width="27" style="67" customWidth="1"/>
    <col min="11268" max="11269" width="17.5703125" style="67" customWidth="1"/>
    <col min="11270" max="11270" width="22.7109375" style="67" customWidth="1"/>
    <col min="11271" max="11520" width="31" style="67"/>
    <col min="11521" max="11521" width="8.5703125" style="67" customWidth="1"/>
    <col min="11522" max="11522" width="32.5703125" style="67" customWidth="1"/>
    <col min="11523" max="11523" width="27" style="67" customWidth="1"/>
    <col min="11524" max="11525" width="17.5703125" style="67" customWidth="1"/>
    <col min="11526" max="11526" width="22.7109375" style="67" customWidth="1"/>
    <col min="11527" max="11776" width="31" style="67"/>
    <col min="11777" max="11777" width="8.5703125" style="67" customWidth="1"/>
    <col min="11778" max="11778" width="32.5703125" style="67" customWidth="1"/>
    <col min="11779" max="11779" width="27" style="67" customWidth="1"/>
    <col min="11780" max="11781" width="17.5703125" style="67" customWidth="1"/>
    <col min="11782" max="11782" width="22.7109375" style="67" customWidth="1"/>
    <col min="11783" max="12032" width="31" style="67"/>
    <col min="12033" max="12033" width="8.5703125" style="67" customWidth="1"/>
    <col min="12034" max="12034" width="32.5703125" style="67" customWidth="1"/>
    <col min="12035" max="12035" width="27" style="67" customWidth="1"/>
    <col min="12036" max="12037" width="17.5703125" style="67" customWidth="1"/>
    <col min="12038" max="12038" width="22.7109375" style="67" customWidth="1"/>
    <col min="12039" max="12288" width="31" style="67"/>
    <col min="12289" max="12289" width="8.5703125" style="67" customWidth="1"/>
    <col min="12290" max="12290" width="32.5703125" style="67" customWidth="1"/>
    <col min="12291" max="12291" width="27" style="67" customWidth="1"/>
    <col min="12292" max="12293" width="17.5703125" style="67" customWidth="1"/>
    <col min="12294" max="12294" width="22.7109375" style="67" customWidth="1"/>
    <col min="12295" max="12544" width="31" style="67"/>
    <col min="12545" max="12545" width="8.5703125" style="67" customWidth="1"/>
    <col min="12546" max="12546" width="32.5703125" style="67" customWidth="1"/>
    <col min="12547" max="12547" width="27" style="67" customWidth="1"/>
    <col min="12548" max="12549" width="17.5703125" style="67" customWidth="1"/>
    <col min="12550" max="12550" width="22.7109375" style="67" customWidth="1"/>
    <col min="12551" max="12800" width="31" style="67"/>
    <col min="12801" max="12801" width="8.5703125" style="67" customWidth="1"/>
    <col min="12802" max="12802" width="32.5703125" style="67" customWidth="1"/>
    <col min="12803" max="12803" width="27" style="67" customWidth="1"/>
    <col min="12804" max="12805" width="17.5703125" style="67" customWidth="1"/>
    <col min="12806" max="12806" width="22.7109375" style="67" customWidth="1"/>
    <col min="12807" max="13056" width="31" style="67"/>
    <col min="13057" max="13057" width="8.5703125" style="67" customWidth="1"/>
    <col min="13058" max="13058" width="32.5703125" style="67" customWidth="1"/>
    <col min="13059" max="13059" width="27" style="67" customWidth="1"/>
    <col min="13060" max="13061" width="17.5703125" style="67" customWidth="1"/>
    <col min="13062" max="13062" width="22.7109375" style="67" customWidth="1"/>
    <col min="13063" max="13312" width="31" style="67"/>
    <col min="13313" max="13313" width="8.5703125" style="67" customWidth="1"/>
    <col min="13314" max="13314" width="32.5703125" style="67" customWidth="1"/>
    <col min="13315" max="13315" width="27" style="67" customWidth="1"/>
    <col min="13316" max="13317" width="17.5703125" style="67" customWidth="1"/>
    <col min="13318" max="13318" width="22.7109375" style="67" customWidth="1"/>
    <col min="13319" max="13568" width="31" style="67"/>
    <col min="13569" max="13569" width="8.5703125" style="67" customWidth="1"/>
    <col min="13570" max="13570" width="32.5703125" style="67" customWidth="1"/>
    <col min="13571" max="13571" width="27" style="67" customWidth="1"/>
    <col min="13572" max="13573" width="17.5703125" style="67" customWidth="1"/>
    <col min="13574" max="13574" width="22.7109375" style="67" customWidth="1"/>
    <col min="13575" max="13824" width="31" style="67"/>
    <col min="13825" max="13825" width="8.5703125" style="67" customWidth="1"/>
    <col min="13826" max="13826" width="32.5703125" style="67" customWidth="1"/>
    <col min="13827" max="13827" width="27" style="67" customWidth="1"/>
    <col min="13828" max="13829" width="17.5703125" style="67" customWidth="1"/>
    <col min="13830" max="13830" width="22.7109375" style="67" customWidth="1"/>
    <col min="13831" max="14080" width="31" style="67"/>
    <col min="14081" max="14081" width="8.5703125" style="67" customWidth="1"/>
    <col min="14082" max="14082" width="32.5703125" style="67" customWidth="1"/>
    <col min="14083" max="14083" width="27" style="67" customWidth="1"/>
    <col min="14084" max="14085" width="17.5703125" style="67" customWidth="1"/>
    <col min="14086" max="14086" width="22.7109375" style="67" customWidth="1"/>
    <col min="14087" max="14336" width="31" style="67"/>
    <col min="14337" max="14337" width="8.5703125" style="67" customWidth="1"/>
    <col min="14338" max="14338" width="32.5703125" style="67" customWidth="1"/>
    <col min="14339" max="14339" width="27" style="67" customWidth="1"/>
    <col min="14340" max="14341" width="17.5703125" style="67" customWidth="1"/>
    <col min="14342" max="14342" width="22.7109375" style="67" customWidth="1"/>
    <col min="14343" max="14592" width="31" style="67"/>
    <col min="14593" max="14593" width="8.5703125" style="67" customWidth="1"/>
    <col min="14594" max="14594" width="32.5703125" style="67" customWidth="1"/>
    <col min="14595" max="14595" width="27" style="67" customWidth="1"/>
    <col min="14596" max="14597" width="17.5703125" style="67" customWidth="1"/>
    <col min="14598" max="14598" width="22.7109375" style="67" customWidth="1"/>
    <col min="14599" max="14848" width="31" style="67"/>
    <col min="14849" max="14849" width="8.5703125" style="67" customWidth="1"/>
    <col min="14850" max="14850" width="32.5703125" style="67" customWidth="1"/>
    <col min="14851" max="14851" width="27" style="67" customWidth="1"/>
    <col min="14852" max="14853" width="17.5703125" style="67" customWidth="1"/>
    <col min="14854" max="14854" width="22.7109375" style="67" customWidth="1"/>
    <col min="14855" max="15104" width="31" style="67"/>
    <col min="15105" max="15105" width="8.5703125" style="67" customWidth="1"/>
    <col min="15106" max="15106" width="32.5703125" style="67" customWidth="1"/>
    <col min="15107" max="15107" width="27" style="67" customWidth="1"/>
    <col min="15108" max="15109" width="17.5703125" style="67" customWidth="1"/>
    <col min="15110" max="15110" width="22.7109375" style="67" customWidth="1"/>
    <col min="15111" max="15360" width="31" style="67"/>
    <col min="15361" max="15361" width="8.5703125" style="67" customWidth="1"/>
    <col min="15362" max="15362" width="32.5703125" style="67" customWidth="1"/>
    <col min="15363" max="15363" width="27" style="67" customWidth="1"/>
    <col min="15364" max="15365" width="17.5703125" style="67" customWidth="1"/>
    <col min="15366" max="15366" width="22.7109375" style="67" customWidth="1"/>
    <col min="15367" max="15616" width="31" style="67"/>
    <col min="15617" max="15617" width="8.5703125" style="67" customWidth="1"/>
    <col min="15618" max="15618" width="32.5703125" style="67" customWidth="1"/>
    <col min="15619" max="15619" width="27" style="67" customWidth="1"/>
    <col min="15620" max="15621" width="17.5703125" style="67" customWidth="1"/>
    <col min="15622" max="15622" width="22.7109375" style="67" customWidth="1"/>
    <col min="15623" max="15872" width="31" style="67"/>
    <col min="15873" max="15873" width="8.5703125" style="67" customWidth="1"/>
    <col min="15874" max="15874" width="32.5703125" style="67" customWidth="1"/>
    <col min="15875" max="15875" width="27" style="67" customWidth="1"/>
    <col min="15876" max="15877" width="17.5703125" style="67" customWidth="1"/>
    <col min="15878" max="15878" width="22.7109375" style="67" customWidth="1"/>
    <col min="15879" max="16128" width="31" style="67"/>
    <col min="16129" max="16129" width="8.5703125" style="67" customWidth="1"/>
    <col min="16130" max="16130" width="32.5703125" style="67" customWidth="1"/>
    <col min="16131" max="16131" width="27" style="67" customWidth="1"/>
    <col min="16132" max="16133" width="17.5703125" style="67" customWidth="1"/>
    <col min="16134" max="16134" width="22.7109375" style="67" customWidth="1"/>
    <col min="16135" max="16384" width="31" style="67"/>
  </cols>
  <sheetData>
    <row r="1" spans="1:10">
      <c r="E1" s="298" t="s">
        <v>185</v>
      </c>
      <c r="F1" s="299"/>
    </row>
    <row r="2" spans="1:10" ht="17.25" customHeight="1">
      <c r="E2" s="300" t="s">
        <v>16</v>
      </c>
      <c r="F2" s="301"/>
    </row>
    <row r="3" spans="1:10" ht="33.75" customHeight="1">
      <c r="E3" s="301"/>
      <c r="F3" s="301"/>
    </row>
    <row r="4" spans="1:10">
      <c r="A4" s="66"/>
      <c r="B4" s="66"/>
      <c r="C4" s="66"/>
      <c r="D4" s="66"/>
      <c r="E4" s="66"/>
      <c r="F4" s="66"/>
    </row>
    <row r="5" spans="1:10" ht="19.5" customHeight="1">
      <c r="A5" s="302" t="s">
        <v>17</v>
      </c>
      <c r="B5" s="302"/>
      <c r="C5" s="302"/>
      <c r="D5" s="302"/>
      <c r="E5" s="302"/>
      <c r="F5" s="302"/>
    </row>
    <row r="6" spans="1:10" ht="19.5">
      <c r="A6" s="303" t="s">
        <v>18</v>
      </c>
      <c r="B6" s="303"/>
      <c r="C6" s="303"/>
      <c r="D6" s="303"/>
      <c r="E6" s="303"/>
      <c r="F6" s="303"/>
    </row>
    <row r="7" spans="1:10" ht="19.5">
      <c r="A7" s="303" t="s">
        <v>19</v>
      </c>
      <c r="B7" s="304"/>
      <c r="C7" s="304"/>
      <c r="D7" s="304"/>
      <c r="E7" s="304"/>
      <c r="F7" s="304"/>
    </row>
    <row r="9" spans="1:10" ht="19.5" customHeight="1">
      <c r="A9" s="291" t="s">
        <v>2</v>
      </c>
      <c r="B9" s="292" t="s">
        <v>20</v>
      </c>
      <c r="C9" s="294" t="s">
        <v>21</v>
      </c>
      <c r="D9" s="295" t="s">
        <v>22</v>
      </c>
      <c r="E9" s="296"/>
      <c r="F9" s="297"/>
      <c r="G9" s="80"/>
      <c r="H9" s="80"/>
      <c r="I9" s="80"/>
      <c r="J9" s="80"/>
    </row>
    <row r="10" spans="1:10" ht="88.5" customHeight="1">
      <c r="A10" s="291"/>
      <c r="B10" s="293"/>
      <c r="C10" s="294"/>
      <c r="D10" s="81" t="s">
        <v>23</v>
      </c>
      <c r="E10" s="81" t="s">
        <v>24</v>
      </c>
      <c r="F10" s="81" t="s">
        <v>25</v>
      </c>
      <c r="G10" s="80"/>
      <c r="H10" s="80"/>
      <c r="I10" s="80"/>
      <c r="J10" s="80"/>
    </row>
    <row r="11" spans="1:10" ht="20.25" customHeight="1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0"/>
      <c r="H11" s="80"/>
      <c r="I11" s="80"/>
      <c r="J11" s="80"/>
    </row>
    <row r="12" spans="1:10" ht="192.75" hidden="1" customHeight="1" outlineLevel="1">
      <c r="A12" s="84" t="s">
        <v>27</v>
      </c>
      <c r="B12" s="84" t="s">
        <v>231</v>
      </c>
      <c r="C12" s="84" t="s">
        <v>232</v>
      </c>
      <c r="D12" s="83">
        <v>2015</v>
      </c>
      <c r="E12" s="83">
        <v>2017</v>
      </c>
      <c r="F12" s="85" t="s">
        <v>233</v>
      </c>
      <c r="G12" s="80"/>
      <c r="H12" s="80"/>
      <c r="I12" s="80"/>
      <c r="J12" s="80"/>
    </row>
    <row r="13" spans="1:10" ht="24.75" hidden="1" customHeight="1" outlineLevel="1">
      <c r="A13" s="276" t="s">
        <v>28</v>
      </c>
      <c r="B13" s="277"/>
      <c r="C13" s="277"/>
      <c r="D13" s="277"/>
      <c r="E13" s="277"/>
      <c r="F13" s="278"/>
      <c r="G13" s="80"/>
      <c r="H13" s="80"/>
      <c r="I13" s="80"/>
      <c r="J13" s="80"/>
    </row>
    <row r="14" spans="1:10" ht="181.5" hidden="1" outlineLevel="1">
      <c r="A14" s="86" t="s">
        <v>29</v>
      </c>
      <c r="B14" s="87" t="s">
        <v>234</v>
      </c>
      <c r="C14" s="86" t="s">
        <v>232</v>
      </c>
      <c r="D14" s="88">
        <v>2015</v>
      </c>
      <c r="E14" s="88">
        <v>2017</v>
      </c>
      <c r="F14" s="89" t="s">
        <v>233</v>
      </c>
      <c r="G14" s="80"/>
      <c r="H14" s="80"/>
      <c r="I14" s="80"/>
      <c r="J14" s="80"/>
    </row>
    <row r="15" spans="1:10" ht="26.25" hidden="1" customHeight="1" outlineLevel="1">
      <c r="A15" s="276" t="s">
        <v>30</v>
      </c>
      <c r="B15" s="277"/>
      <c r="C15" s="277"/>
      <c r="D15" s="277"/>
      <c r="E15" s="277"/>
      <c r="F15" s="278"/>
      <c r="G15" s="80"/>
      <c r="H15" s="80"/>
      <c r="I15" s="80"/>
      <c r="J15" s="80"/>
    </row>
    <row r="16" spans="1:10" ht="188.25" hidden="1" customHeight="1" outlineLevel="1">
      <c r="A16" s="90" t="s">
        <v>98</v>
      </c>
      <c r="B16" s="91" t="s">
        <v>235</v>
      </c>
      <c r="C16" s="91" t="s">
        <v>32</v>
      </c>
      <c r="D16" s="88">
        <v>2015</v>
      </c>
      <c r="E16" s="88">
        <v>2017</v>
      </c>
      <c r="F16" s="90" t="s">
        <v>236</v>
      </c>
      <c r="G16" s="80"/>
      <c r="H16" s="80"/>
      <c r="I16" s="80"/>
      <c r="J16" s="80"/>
    </row>
    <row r="17" spans="1:10" ht="82.5" hidden="1" outlineLevel="1">
      <c r="A17" s="90" t="s">
        <v>31</v>
      </c>
      <c r="B17" s="91" t="s">
        <v>237</v>
      </c>
      <c r="C17" s="91" t="s">
        <v>32</v>
      </c>
      <c r="D17" s="88">
        <v>2015</v>
      </c>
      <c r="E17" s="88">
        <v>2017</v>
      </c>
      <c r="F17" s="90" t="s">
        <v>238</v>
      </c>
      <c r="G17" s="80"/>
      <c r="H17" s="80"/>
      <c r="I17" s="80"/>
      <c r="J17" s="80"/>
    </row>
    <row r="18" spans="1:10" ht="106.5" hidden="1" customHeight="1" outlineLevel="1">
      <c r="A18" s="78" t="s">
        <v>33</v>
      </c>
      <c r="B18" s="91" t="s">
        <v>239</v>
      </c>
      <c r="C18" s="91" t="s">
        <v>34</v>
      </c>
      <c r="D18" s="88">
        <v>2017</v>
      </c>
      <c r="E18" s="88">
        <v>2017</v>
      </c>
      <c r="F18" s="90" t="s">
        <v>240</v>
      </c>
      <c r="G18" s="80"/>
      <c r="H18" s="80"/>
      <c r="I18" s="80"/>
      <c r="J18" s="80"/>
    </row>
    <row r="19" spans="1:10" ht="115.5" collapsed="1">
      <c r="A19" s="135">
        <v>1</v>
      </c>
      <c r="B19" s="92" t="s">
        <v>36</v>
      </c>
      <c r="C19" s="92" t="s">
        <v>32</v>
      </c>
      <c r="D19" s="83">
        <v>2022</v>
      </c>
      <c r="E19" s="83">
        <v>2026</v>
      </c>
      <c r="F19" s="93" t="s">
        <v>402</v>
      </c>
      <c r="G19" s="80"/>
      <c r="H19" s="80"/>
      <c r="I19" s="80"/>
      <c r="J19" s="80"/>
    </row>
    <row r="20" spans="1:10" ht="22.5" customHeight="1">
      <c r="A20" s="288" t="s">
        <v>28</v>
      </c>
      <c r="B20" s="289"/>
      <c r="C20" s="289"/>
      <c r="D20" s="289"/>
      <c r="E20" s="289"/>
      <c r="F20" s="290"/>
      <c r="G20" s="80"/>
      <c r="H20" s="80"/>
      <c r="I20" s="80"/>
      <c r="J20" s="80"/>
    </row>
    <row r="21" spans="1:10" ht="141" customHeight="1">
      <c r="A21" s="133" t="s">
        <v>27</v>
      </c>
      <c r="B21" s="94" t="s">
        <v>393</v>
      </c>
      <c r="C21" s="91" t="s">
        <v>32</v>
      </c>
      <c r="D21" s="88">
        <v>2022</v>
      </c>
      <c r="E21" s="88">
        <v>2026</v>
      </c>
      <c r="F21" s="90" t="s">
        <v>287</v>
      </c>
      <c r="G21" s="80">
        <f>263-113</f>
        <v>150</v>
      </c>
      <c r="H21" s="80">
        <f>G21/3</f>
        <v>50</v>
      </c>
      <c r="I21" s="80"/>
      <c r="J21" s="80"/>
    </row>
    <row r="22" spans="1:10" ht="22.5" customHeight="1">
      <c r="A22" s="276" t="s">
        <v>30</v>
      </c>
      <c r="B22" s="277"/>
      <c r="C22" s="277"/>
      <c r="D22" s="277"/>
      <c r="E22" s="277"/>
      <c r="F22" s="278"/>
      <c r="G22" s="80"/>
      <c r="H22" s="80"/>
      <c r="I22" s="80"/>
      <c r="J22" s="80"/>
    </row>
    <row r="23" spans="1:10" ht="170.25" customHeight="1">
      <c r="A23" s="95" t="s">
        <v>29</v>
      </c>
      <c r="B23" s="96" t="s">
        <v>39</v>
      </c>
      <c r="C23" s="86" t="s">
        <v>40</v>
      </c>
      <c r="D23" s="108">
        <v>2022</v>
      </c>
      <c r="E23" s="108">
        <v>2026</v>
      </c>
      <c r="F23" s="97" t="s">
        <v>288</v>
      </c>
      <c r="G23" s="80"/>
      <c r="H23" s="80"/>
      <c r="I23" s="80"/>
      <c r="J23" s="80"/>
    </row>
    <row r="24" spans="1:10" ht="89.25" customHeight="1">
      <c r="A24" s="95" t="s">
        <v>379</v>
      </c>
      <c r="B24" s="96" t="s">
        <v>42</v>
      </c>
      <c r="C24" s="89" t="s">
        <v>40</v>
      </c>
      <c r="D24" s="108">
        <v>2022</v>
      </c>
      <c r="E24" s="108">
        <v>2026</v>
      </c>
      <c r="F24" s="89" t="s">
        <v>290</v>
      </c>
      <c r="G24" s="80"/>
      <c r="H24" s="80"/>
      <c r="I24" s="80"/>
      <c r="J24" s="80"/>
    </row>
    <row r="25" spans="1:10" ht="90.75" customHeight="1">
      <c r="A25" s="95" t="s">
        <v>380</v>
      </c>
      <c r="B25" s="96" t="s">
        <v>43</v>
      </c>
      <c r="C25" s="89" t="s">
        <v>40</v>
      </c>
      <c r="D25" s="108">
        <v>2022</v>
      </c>
      <c r="E25" s="108">
        <v>2026</v>
      </c>
      <c r="F25" s="89" t="s">
        <v>291</v>
      </c>
      <c r="G25" s="80"/>
      <c r="H25" s="80"/>
      <c r="I25" s="80"/>
      <c r="J25" s="80"/>
    </row>
    <row r="26" spans="1:10" ht="87.75" customHeight="1">
      <c r="A26" s="95" t="s">
        <v>381</v>
      </c>
      <c r="B26" s="97" t="s">
        <v>44</v>
      </c>
      <c r="C26" s="89" t="s">
        <v>40</v>
      </c>
      <c r="D26" s="108">
        <v>2022</v>
      </c>
      <c r="E26" s="108">
        <v>2026</v>
      </c>
      <c r="F26" s="89" t="s">
        <v>293</v>
      </c>
      <c r="G26" s="80"/>
      <c r="H26" s="80"/>
      <c r="I26" s="80"/>
      <c r="J26" s="80"/>
    </row>
    <row r="27" spans="1:10" ht="240.75" customHeight="1">
      <c r="A27" s="95" t="s">
        <v>382</v>
      </c>
      <c r="B27" s="97" t="s">
        <v>45</v>
      </c>
      <c r="C27" s="89" t="s">
        <v>40</v>
      </c>
      <c r="D27" s="108">
        <v>2022</v>
      </c>
      <c r="E27" s="108">
        <v>2026</v>
      </c>
      <c r="F27" s="89" t="s">
        <v>289</v>
      </c>
      <c r="G27" s="80"/>
      <c r="H27" s="80"/>
      <c r="I27" s="80"/>
      <c r="J27" s="80"/>
    </row>
    <row r="28" spans="1:10" ht="194.25" customHeight="1">
      <c r="A28" s="95" t="s">
        <v>383</v>
      </c>
      <c r="B28" s="96" t="s">
        <v>46</v>
      </c>
      <c r="C28" s="86" t="s">
        <v>40</v>
      </c>
      <c r="D28" s="108">
        <v>2022</v>
      </c>
      <c r="E28" s="108">
        <v>2026</v>
      </c>
      <c r="F28" s="89" t="s">
        <v>294</v>
      </c>
      <c r="G28" s="80"/>
      <c r="H28" s="80"/>
      <c r="I28" s="80"/>
      <c r="J28" s="80"/>
    </row>
    <row r="29" spans="1:10" ht="153.75" customHeight="1">
      <c r="A29" s="95" t="s">
        <v>384</v>
      </c>
      <c r="B29" s="89" t="s">
        <v>394</v>
      </c>
      <c r="C29" s="86" t="s">
        <v>40</v>
      </c>
      <c r="D29" s="108">
        <v>2022</v>
      </c>
      <c r="E29" s="108">
        <v>2026</v>
      </c>
      <c r="F29" s="89" t="s">
        <v>292</v>
      </c>
      <c r="G29" s="80"/>
      <c r="H29" s="80"/>
      <c r="I29" s="80"/>
      <c r="J29" s="80"/>
    </row>
    <row r="30" spans="1:10" ht="143.25" customHeight="1">
      <c r="A30" s="95" t="s">
        <v>385</v>
      </c>
      <c r="B30" s="89" t="s">
        <v>395</v>
      </c>
      <c r="C30" s="86" t="s">
        <v>40</v>
      </c>
      <c r="D30" s="108">
        <v>2022</v>
      </c>
      <c r="E30" s="108">
        <v>2026</v>
      </c>
      <c r="F30" s="89" t="s">
        <v>295</v>
      </c>
    </row>
    <row r="31" spans="1:10" ht="148.5">
      <c r="A31" s="95" t="s">
        <v>386</v>
      </c>
      <c r="B31" s="89" t="s">
        <v>396</v>
      </c>
      <c r="C31" s="86" t="s">
        <v>40</v>
      </c>
      <c r="D31" s="108">
        <v>2022</v>
      </c>
      <c r="E31" s="108">
        <v>2026</v>
      </c>
      <c r="F31" s="89" t="s">
        <v>387</v>
      </c>
    </row>
    <row r="32" spans="1:10" ht="305.25" customHeight="1">
      <c r="A32" s="98" t="s">
        <v>271</v>
      </c>
      <c r="B32" s="107" t="s">
        <v>121</v>
      </c>
      <c r="C32" s="99" t="s">
        <v>50</v>
      </c>
      <c r="D32" s="108">
        <v>2022</v>
      </c>
      <c r="E32" s="108">
        <v>2026</v>
      </c>
      <c r="F32" s="99" t="s">
        <v>403</v>
      </c>
    </row>
    <row r="33" spans="1:7" ht="21.75" customHeight="1">
      <c r="A33" s="276" t="s">
        <v>49</v>
      </c>
      <c r="B33" s="277"/>
      <c r="C33" s="277"/>
      <c r="D33" s="277"/>
      <c r="E33" s="277"/>
      <c r="F33" s="278"/>
    </row>
    <row r="34" spans="1:7" ht="247.5">
      <c r="A34" s="134" t="s">
        <v>272</v>
      </c>
      <c r="B34" s="89" t="s">
        <v>51</v>
      </c>
      <c r="C34" s="96" t="s">
        <v>50</v>
      </c>
      <c r="D34" s="108">
        <v>2022</v>
      </c>
      <c r="E34" s="108">
        <v>2026</v>
      </c>
      <c r="F34" s="96" t="s">
        <v>357</v>
      </c>
    </row>
    <row r="35" spans="1:7" ht="27" customHeight="1">
      <c r="A35" s="279" t="s">
        <v>52</v>
      </c>
      <c r="B35" s="280"/>
      <c r="C35" s="280"/>
      <c r="D35" s="280"/>
      <c r="E35" s="280"/>
      <c r="F35" s="281"/>
    </row>
    <row r="36" spans="1:7" ht="247.5">
      <c r="A36" s="136" t="s">
        <v>273</v>
      </c>
      <c r="B36" s="86" t="s">
        <v>53</v>
      </c>
      <c r="C36" s="86" t="s">
        <v>50</v>
      </c>
      <c r="D36" s="108">
        <v>2022</v>
      </c>
      <c r="E36" s="108">
        <v>2026</v>
      </c>
      <c r="F36" s="89" t="s">
        <v>404</v>
      </c>
    </row>
    <row r="37" spans="1:7" ht="29.25" customHeight="1">
      <c r="A37" s="282" t="s">
        <v>54</v>
      </c>
      <c r="B37" s="283"/>
      <c r="C37" s="283"/>
      <c r="D37" s="283"/>
      <c r="E37" s="283"/>
      <c r="F37" s="284"/>
    </row>
    <row r="38" spans="1:7" ht="74.25" customHeight="1">
      <c r="A38" s="136" t="s">
        <v>274</v>
      </c>
      <c r="B38" s="86" t="s">
        <v>106</v>
      </c>
      <c r="C38" s="86" t="s">
        <v>55</v>
      </c>
      <c r="D38" s="108">
        <v>2022</v>
      </c>
      <c r="E38" s="108">
        <v>2026</v>
      </c>
      <c r="F38" s="89" t="s">
        <v>245</v>
      </c>
    </row>
    <row r="39" spans="1:7" ht="25.5" customHeight="1">
      <c r="A39" s="100" t="s">
        <v>275</v>
      </c>
      <c r="B39" s="285" t="s">
        <v>56</v>
      </c>
      <c r="C39" s="286"/>
      <c r="D39" s="286"/>
      <c r="E39" s="286"/>
      <c r="F39" s="287"/>
    </row>
    <row r="40" spans="1:7" ht="165" customHeight="1">
      <c r="A40" s="108" t="s">
        <v>276</v>
      </c>
      <c r="B40" s="89" t="s">
        <v>57</v>
      </c>
      <c r="C40" s="89" t="s">
        <v>34</v>
      </c>
      <c r="D40" s="108">
        <v>2022</v>
      </c>
      <c r="E40" s="108">
        <v>2026</v>
      </c>
      <c r="F40" s="89" t="s">
        <v>58</v>
      </c>
    </row>
    <row r="41" spans="1:7" ht="165" customHeight="1">
      <c r="A41" s="108" t="s">
        <v>277</v>
      </c>
      <c r="B41" s="89" t="s">
        <v>59</v>
      </c>
      <c r="C41" s="89" t="s">
        <v>34</v>
      </c>
      <c r="D41" s="108">
        <v>2022</v>
      </c>
      <c r="E41" s="108">
        <v>2026</v>
      </c>
      <c r="F41" s="244" t="s">
        <v>405</v>
      </c>
      <c r="G41" s="67">
        <f>60-35</f>
        <v>25</v>
      </c>
    </row>
    <row r="42" spans="1:7" ht="190.5" customHeight="1">
      <c r="A42" s="108" t="s">
        <v>278</v>
      </c>
      <c r="B42" s="89" t="s">
        <v>268</v>
      </c>
      <c r="C42" s="89" t="s">
        <v>269</v>
      </c>
      <c r="D42" s="108">
        <v>2022</v>
      </c>
      <c r="E42" s="108">
        <v>2026</v>
      </c>
      <c r="F42" s="89" t="s">
        <v>333</v>
      </c>
    </row>
    <row r="43" spans="1:7" ht="108" customHeight="1">
      <c r="A43" s="108" t="s">
        <v>279</v>
      </c>
      <c r="B43" s="89" t="s">
        <v>60</v>
      </c>
      <c r="C43" s="89" t="s">
        <v>40</v>
      </c>
      <c r="D43" s="108">
        <v>2022</v>
      </c>
      <c r="E43" s="108">
        <v>2026</v>
      </c>
      <c r="F43" s="89" t="s">
        <v>296</v>
      </c>
    </row>
    <row r="44" spans="1:7" ht="108" customHeight="1">
      <c r="A44" s="137" t="s">
        <v>280</v>
      </c>
      <c r="B44" s="89" t="s">
        <v>270</v>
      </c>
      <c r="C44" s="89" t="s">
        <v>40</v>
      </c>
      <c r="D44" s="108">
        <v>2022</v>
      </c>
      <c r="E44" s="108">
        <v>2026</v>
      </c>
      <c r="F44" s="89" t="s">
        <v>297</v>
      </c>
    </row>
    <row r="45" spans="1:7" ht="267" customHeight="1">
      <c r="A45" s="108" t="s">
        <v>281</v>
      </c>
      <c r="B45" s="86" t="s">
        <v>110</v>
      </c>
      <c r="C45" s="89" t="s">
        <v>40</v>
      </c>
      <c r="D45" s="108">
        <v>2022</v>
      </c>
      <c r="E45" s="108">
        <v>2026</v>
      </c>
      <c r="F45" s="89" t="s">
        <v>61</v>
      </c>
    </row>
    <row r="46" spans="1:7" ht="87" customHeight="1">
      <c r="A46" s="108" t="s">
        <v>282</v>
      </c>
      <c r="B46" s="86" t="s">
        <v>388</v>
      </c>
      <c r="C46" s="89" t="s">
        <v>40</v>
      </c>
      <c r="D46" s="108">
        <v>2022</v>
      </c>
      <c r="E46" s="108">
        <v>2026</v>
      </c>
      <c r="F46" s="89" t="s">
        <v>389</v>
      </c>
    </row>
    <row r="47" spans="1:7" ht="115.5">
      <c r="A47" s="136" t="s">
        <v>283</v>
      </c>
      <c r="B47" s="86" t="s">
        <v>267</v>
      </c>
      <c r="C47" s="86" t="s">
        <v>40</v>
      </c>
      <c r="D47" s="108">
        <v>2022</v>
      </c>
      <c r="E47" s="108">
        <v>2026</v>
      </c>
      <c r="F47" s="86" t="s">
        <v>244</v>
      </c>
    </row>
    <row r="48" spans="1:7" ht="84.75" customHeight="1">
      <c r="A48" s="136" t="s">
        <v>284</v>
      </c>
      <c r="B48" s="91" t="s">
        <v>122</v>
      </c>
      <c r="C48" s="86" t="s">
        <v>40</v>
      </c>
      <c r="D48" s="108">
        <v>2022</v>
      </c>
      <c r="E48" s="108">
        <v>2026</v>
      </c>
      <c r="F48" s="91" t="s">
        <v>123</v>
      </c>
    </row>
    <row r="55" spans="1:6">
      <c r="A55" s="101"/>
      <c r="B55" s="101"/>
      <c r="C55" s="101"/>
      <c r="D55" s="101"/>
      <c r="E55" s="101"/>
      <c r="F55" s="101"/>
    </row>
    <row r="56" spans="1:6">
      <c r="A56" s="101"/>
      <c r="B56" s="101"/>
      <c r="C56" s="101"/>
      <c r="D56" s="101"/>
      <c r="E56" s="101"/>
      <c r="F56" s="101"/>
    </row>
    <row r="57" spans="1:6">
      <c r="A57" s="101"/>
      <c r="B57" s="101"/>
      <c r="C57" s="101"/>
      <c r="D57" s="101"/>
      <c r="E57" s="101"/>
      <c r="F57" s="101"/>
    </row>
    <row r="58" spans="1:6">
      <c r="A58" s="101"/>
      <c r="B58" s="101"/>
      <c r="C58" s="101"/>
      <c r="D58" s="101"/>
      <c r="E58" s="101"/>
      <c r="F58" s="101"/>
    </row>
    <row r="59" spans="1:6">
      <c r="A59" s="101"/>
      <c r="B59" s="101"/>
      <c r="C59" s="101"/>
      <c r="D59" s="101"/>
      <c r="E59" s="101"/>
      <c r="F59" s="101"/>
    </row>
    <row r="60" spans="1:6">
      <c r="A60" s="101"/>
      <c r="B60" s="101"/>
      <c r="C60" s="101"/>
      <c r="D60" s="101"/>
      <c r="E60" s="101"/>
      <c r="F60" s="101"/>
    </row>
    <row r="61" spans="1:6">
      <c r="A61" s="101"/>
      <c r="B61" s="101"/>
      <c r="C61" s="101"/>
      <c r="D61" s="101"/>
      <c r="E61" s="101"/>
      <c r="F61" s="101"/>
    </row>
    <row r="62" spans="1:6">
      <c r="A62" s="101"/>
      <c r="B62" s="101"/>
      <c r="C62" s="101"/>
      <c r="D62" s="101"/>
      <c r="E62" s="101"/>
      <c r="F62" s="101"/>
    </row>
    <row r="63" spans="1:6">
      <c r="A63" s="101"/>
      <c r="B63" s="101"/>
      <c r="C63" s="101"/>
      <c r="D63" s="101"/>
      <c r="E63" s="101"/>
      <c r="F63" s="101"/>
    </row>
    <row r="64" spans="1:6">
      <c r="A64" s="101"/>
      <c r="B64" s="101"/>
      <c r="C64" s="101"/>
      <c r="D64" s="101"/>
      <c r="E64" s="101"/>
      <c r="F64" s="101"/>
    </row>
    <row r="65" spans="1:6">
      <c r="A65" s="101"/>
      <c r="B65" s="101"/>
      <c r="C65" s="101"/>
      <c r="D65" s="101"/>
      <c r="E65" s="101"/>
      <c r="F65" s="101"/>
    </row>
    <row r="66" spans="1:6">
      <c r="A66" s="101"/>
      <c r="B66" s="101"/>
      <c r="C66" s="101"/>
      <c r="D66" s="101"/>
      <c r="E66" s="101"/>
      <c r="F66" s="101"/>
    </row>
    <row r="67" spans="1:6">
      <c r="A67" s="101"/>
      <c r="B67" s="101"/>
      <c r="C67" s="101"/>
      <c r="D67" s="101"/>
      <c r="E67" s="101"/>
      <c r="F67" s="101"/>
    </row>
    <row r="68" spans="1:6">
      <c r="A68" s="101"/>
      <c r="B68" s="101"/>
      <c r="C68" s="101"/>
      <c r="D68" s="101"/>
      <c r="E68" s="101"/>
      <c r="F68" s="101"/>
    </row>
    <row r="69" spans="1:6">
      <c r="A69" s="101"/>
      <c r="B69" s="101"/>
      <c r="C69" s="101"/>
      <c r="D69" s="101"/>
      <c r="E69" s="101"/>
      <c r="F69" s="101"/>
    </row>
    <row r="70" spans="1:6">
      <c r="A70" s="101"/>
      <c r="B70" s="101"/>
      <c r="C70" s="101"/>
      <c r="D70" s="101"/>
      <c r="E70" s="101"/>
      <c r="F70" s="101"/>
    </row>
    <row r="71" spans="1:6">
      <c r="A71" s="101"/>
      <c r="B71" s="101"/>
      <c r="C71" s="101"/>
      <c r="D71" s="101"/>
      <c r="E71" s="101"/>
      <c r="F71" s="101"/>
    </row>
    <row r="72" spans="1:6">
      <c r="A72" s="101"/>
      <c r="B72" s="101"/>
      <c r="C72" s="101"/>
      <c r="D72" s="101"/>
      <c r="E72" s="101"/>
      <c r="F72" s="101"/>
    </row>
    <row r="73" spans="1:6">
      <c r="A73" s="101"/>
      <c r="B73" s="101"/>
      <c r="C73" s="101"/>
      <c r="D73" s="101"/>
      <c r="E73" s="101"/>
      <c r="F73" s="101"/>
    </row>
    <row r="74" spans="1:6">
      <c r="A74" s="101"/>
      <c r="B74" s="101"/>
      <c r="C74" s="101"/>
      <c r="D74" s="101"/>
      <c r="E74" s="101"/>
      <c r="F74" s="101"/>
    </row>
    <row r="75" spans="1:6">
      <c r="A75" s="101"/>
      <c r="B75" s="101"/>
      <c r="C75" s="101"/>
      <c r="D75" s="101"/>
      <c r="E75" s="101"/>
      <c r="F75" s="101"/>
    </row>
    <row r="76" spans="1:6">
      <c r="A76" s="101"/>
      <c r="B76" s="101"/>
      <c r="C76" s="101"/>
      <c r="D76" s="101"/>
      <c r="E76" s="101"/>
      <c r="F76" s="101"/>
    </row>
    <row r="77" spans="1:6">
      <c r="A77" s="101"/>
      <c r="B77" s="101"/>
      <c r="C77" s="101"/>
      <c r="D77" s="101"/>
      <c r="E77" s="101"/>
      <c r="F77" s="101"/>
    </row>
    <row r="78" spans="1:6">
      <c r="A78" s="101"/>
      <c r="B78" s="101"/>
      <c r="C78" s="101"/>
      <c r="D78" s="101"/>
      <c r="E78" s="101"/>
      <c r="F78" s="101"/>
    </row>
    <row r="79" spans="1:6">
      <c r="A79" s="101"/>
      <c r="B79" s="101"/>
      <c r="C79" s="101"/>
      <c r="D79" s="101"/>
      <c r="E79" s="101"/>
      <c r="F79" s="101"/>
    </row>
    <row r="80" spans="1:6">
      <c r="A80" s="101"/>
      <c r="B80" s="101"/>
      <c r="C80" s="101"/>
      <c r="D80" s="101"/>
      <c r="E80" s="101"/>
      <c r="F80" s="101"/>
    </row>
    <row r="81" spans="1:6">
      <c r="A81" s="101"/>
      <c r="B81" s="101"/>
      <c r="C81" s="101"/>
      <c r="D81" s="101"/>
      <c r="E81" s="101"/>
      <c r="F81" s="101"/>
    </row>
    <row r="82" spans="1:6">
      <c r="A82" s="101"/>
      <c r="B82" s="101"/>
      <c r="C82" s="101"/>
      <c r="D82" s="101"/>
      <c r="E82" s="101"/>
      <c r="F82" s="101"/>
    </row>
    <row r="83" spans="1:6">
      <c r="A83" s="101"/>
      <c r="B83" s="101"/>
      <c r="C83" s="101"/>
      <c r="D83" s="101"/>
      <c r="E83" s="101"/>
      <c r="F83" s="101"/>
    </row>
    <row r="84" spans="1:6">
      <c r="A84" s="101"/>
      <c r="B84" s="101"/>
      <c r="C84" s="101"/>
      <c r="D84" s="101"/>
      <c r="E84" s="101"/>
      <c r="F84" s="101"/>
    </row>
    <row r="85" spans="1:6">
      <c r="A85" s="101"/>
      <c r="B85" s="101"/>
      <c r="C85" s="101"/>
      <c r="D85" s="101"/>
      <c r="E85" s="101"/>
      <c r="F85" s="101"/>
    </row>
    <row r="86" spans="1:6">
      <c r="A86" s="101"/>
      <c r="B86" s="101"/>
      <c r="C86" s="101"/>
      <c r="D86" s="101"/>
      <c r="E86" s="101"/>
      <c r="F86" s="101"/>
    </row>
    <row r="87" spans="1:6">
      <c r="A87" s="101"/>
      <c r="B87" s="101"/>
      <c r="C87" s="101"/>
      <c r="D87" s="101"/>
      <c r="E87" s="101"/>
      <c r="F87" s="101"/>
    </row>
    <row r="88" spans="1:6">
      <c r="A88" s="101"/>
      <c r="B88" s="101"/>
      <c r="C88" s="101"/>
      <c r="D88" s="101"/>
      <c r="E88" s="101"/>
      <c r="F88" s="101"/>
    </row>
    <row r="89" spans="1:6">
      <c r="A89" s="101"/>
      <c r="B89" s="101"/>
      <c r="C89" s="101"/>
      <c r="D89" s="101"/>
      <c r="E89" s="101"/>
      <c r="F89" s="101"/>
    </row>
    <row r="90" spans="1:6">
      <c r="A90" s="101"/>
      <c r="B90" s="101"/>
      <c r="C90" s="101"/>
      <c r="D90" s="101"/>
      <c r="E90" s="101"/>
      <c r="F90" s="101"/>
    </row>
    <row r="91" spans="1:6">
      <c r="A91" s="101"/>
      <c r="B91" s="101"/>
      <c r="C91" s="101"/>
      <c r="D91" s="101"/>
      <c r="E91" s="101"/>
      <c r="F91" s="101"/>
    </row>
    <row r="92" spans="1:6">
      <c r="A92" s="101"/>
      <c r="B92" s="101"/>
      <c r="C92" s="101"/>
      <c r="D92" s="101"/>
      <c r="E92" s="101"/>
      <c r="F92" s="101"/>
    </row>
    <row r="93" spans="1:6">
      <c r="A93" s="101"/>
      <c r="B93" s="101"/>
      <c r="C93" s="101"/>
      <c r="D93" s="101"/>
      <c r="E93" s="101"/>
      <c r="F93" s="101"/>
    </row>
    <row r="94" spans="1:6">
      <c r="A94" s="101"/>
      <c r="B94" s="101"/>
      <c r="C94" s="101"/>
      <c r="D94" s="101"/>
      <c r="E94" s="101"/>
      <c r="F94" s="101"/>
    </row>
    <row r="95" spans="1:6">
      <c r="A95" s="101"/>
      <c r="B95" s="101"/>
      <c r="C95" s="101"/>
      <c r="D95" s="101"/>
      <c r="E95" s="101"/>
      <c r="F95" s="101"/>
    </row>
    <row r="96" spans="1:6">
      <c r="A96" s="101"/>
      <c r="B96" s="101"/>
      <c r="C96" s="101"/>
      <c r="D96" s="101"/>
      <c r="E96" s="101"/>
      <c r="F96" s="101"/>
    </row>
    <row r="97" spans="1:6">
      <c r="A97" s="101"/>
      <c r="B97" s="101"/>
      <c r="C97" s="101"/>
      <c r="D97" s="101"/>
      <c r="E97" s="101"/>
      <c r="F97" s="101"/>
    </row>
    <row r="98" spans="1:6">
      <c r="A98" s="101"/>
      <c r="B98" s="101"/>
      <c r="C98" s="101"/>
      <c r="D98" s="101"/>
      <c r="E98" s="101"/>
      <c r="F98" s="101"/>
    </row>
    <row r="99" spans="1:6">
      <c r="A99" s="101"/>
      <c r="B99" s="101"/>
      <c r="C99" s="101"/>
      <c r="D99" s="101"/>
      <c r="E99" s="101"/>
      <c r="F99" s="101"/>
    </row>
    <row r="100" spans="1:6">
      <c r="A100" s="101"/>
      <c r="B100" s="101"/>
      <c r="C100" s="101"/>
      <c r="D100" s="101"/>
      <c r="E100" s="101"/>
      <c r="F100" s="101"/>
    </row>
    <row r="101" spans="1:6">
      <c r="A101" s="101"/>
      <c r="B101" s="101"/>
      <c r="C101" s="101"/>
      <c r="D101" s="101"/>
      <c r="E101" s="101"/>
      <c r="F101" s="101"/>
    </row>
    <row r="102" spans="1:6">
      <c r="A102" s="101"/>
      <c r="B102" s="101"/>
      <c r="C102" s="101"/>
      <c r="D102" s="101"/>
      <c r="E102" s="101"/>
      <c r="F102" s="101"/>
    </row>
    <row r="103" spans="1:6">
      <c r="A103" s="101"/>
      <c r="B103" s="101"/>
      <c r="C103" s="101"/>
      <c r="D103" s="101"/>
      <c r="E103" s="101"/>
      <c r="F103" s="101"/>
    </row>
    <row r="104" spans="1:6">
      <c r="A104" s="101"/>
      <c r="B104" s="101"/>
      <c r="C104" s="101"/>
      <c r="D104" s="101"/>
      <c r="E104" s="101"/>
      <c r="F104" s="101"/>
    </row>
    <row r="105" spans="1:6">
      <c r="A105" s="101"/>
      <c r="B105" s="101"/>
      <c r="C105" s="101"/>
      <c r="D105" s="101"/>
      <c r="E105" s="101"/>
      <c r="F105" s="101"/>
    </row>
    <row r="106" spans="1:6">
      <c r="A106" s="101"/>
      <c r="B106" s="101"/>
      <c r="C106" s="101"/>
      <c r="D106" s="101"/>
      <c r="E106" s="101"/>
      <c r="F106" s="101"/>
    </row>
    <row r="107" spans="1:6">
      <c r="A107" s="101"/>
      <c r="B107" s="101"/>
      <c r="C107" s="101"/>
      <c r="D107" s="101"/>
      <c r="E107" s="101"/>
      <c r="F107" s="101"/>
    </row>
    <row r="108" spans="1:6">
      <c r="A108" s="101"/>
      <c r="B108" s="101"/>
      <c r="C108" s="101"/>
      <c r="D108" s="101"/>
      <c r="E108" s="101"/>
      <c r="F108" s="101"/>
    </row>
    <row r="109" spans="1:6">
      <c r="A109" s="101"/>
      <c r="B109" s="101"/>
      <c r="C109" s="101"/>
      <c r="D109" s="101"/>
      <c r="E109" s="101"/>
      <c r="F109" s="101"/>
    </row>
    <row r="110" spans="1:6">
      <c r="A110" s="101"/>
      <c r="B110" s="101"/>
      <c r="C110" s="101"/>
      <c r="D110" s="101"/>
      <c r="E110" s="101"/>
      <c r="F110" s="101"/>
    </row>
    <row r="111" spans="1:6">
      <c r="A111" s="101"/>
      <c r="B111" s="101"/>
      <c r="C111" s="101"/>
      <c r="D111" s="101"/>
      <c r="E111" s="101"/>
      <c r="F111" s="101"/>
    </row>
    <row r="112" spans="1:6">
      <c r="A112" s="101"/>
      <c r="B112" s="101"/>
      <c r="C112" s="101"/>
      <c r="D112" s="101"/>
      <c r="E112" s="101"/>
      <c r="F112" s="101"/>
    </row>
    <row r="113" spans="1:6">
      <c r="A113" s="101"/>
      <c r="B113" s="101"/>
      <c r="C113" s="101"/>
      <c r="D113" s="101"/>
      <c r="E113" s="101"/>
      <c r="F113" s="101"/>
    </row>
    <row r="114" spans="1:6">
      <c r="A114" s="101"/>
      <c r="B114" s="101"/>
      <c r="C114" s="101"/>
      <c r="D114" s="101"/>
      <c r="E114" s="101"/>
      <c r="F114" s="101"/>
    </row>
    <row r="115" spans="1:6">
      <c r="A115" s="101"/>
      <c r="B115" s="101"/>
      <c r="C115" s="101"/>
      <c r="D115" s="101"/>
      <c r="E115" s="101"/>
      <c r="F115" s="101"/>
    </row>
    <row r="116" spans="1:6">
      <c r="A116" s="101"/>
      <c r="B116" s="101"/>
      <c r="C116" s="101"/>
      <c r="D116" s="101"/>
      <c r="E116" s="101"/>
      <c r="F116" s="101"/>
    </row>
    <row r="117" spans="1:6">
      <c r="A117" s="101"/>
      <c r="B117" s="101"/>
      <c r="C117" s="101"/>
      <c r="D117" s="101"/>
      <c r="E117" s="101"/>
      <c r="F117" s="101"/>
    </row>
    <row r="118" spans="1:6">
      <c r="A118" s="101"/>
      <c r="B118" s="101"/>
      <c r="C118" s="101"/>
      <c r="D118" s="101"/>
      <c r="E118" s="101"/>
      <c r="F118" s="101"/>
    </row>
    <row r="119" spans="1:6">
      <c r="A119" s="101"/>
      <c r="B119" s="101"/>
      <c r="C119" s="101"/>
      <c r="D119" s="101"/>
      <c r="E119" s="101"/>
      <c r="F119" s="101"/>
    </row>
    <row r="120" spans="1:6">
      <c r="A120" s="101"/>
      <c r="B120" s="101"/>
      <c r="C120" s="101"/>
      <c r="D120" s="101"/>
      <c r="E120" s="101"/>
      <c r="F120" s="101"/>
    </row>
    <row r="121" spans="1:6">
      <c r="A121" s="101"/>
      <c r="B121" s="101"/>
      <c r="C121" s="101"/>
      <c r="D121" s="101"/>
      <c r="E121" s="101"/>
      <c r="F121" s="101"/>
    </row>
    <row r="122" spans="1:6">
      <c r="A122" s="101"/>
      <c r="B122" s="101"/>
      <c r="C122" s="101"/>
      <c r="D122" s="101"/>
      <c r="E122" s="101"/>
      <c r="F122" s="101"/>
    </row>
    <row r="123" spans="1:6">
      <c r="A123" s="101"/>
      <c r="B123" s="101"/>
      <c r="C123" s="101"/>
      <c r="D123" s="101"/>
      <c r="E123" s="101"/>
      <c r="F123" s="101"/>
    </row>
    <row r="124" spans="1:6">
      <c r="A124" s="101"/>
      <c r="B124" s="101"/>
      <c r="C124" s="101"/>
      <c r="D124" s="101"/>
      <c r="E124" s="101"/>
      <c r="F124" s="101"/>
    </row>
    <row r="125" spans="1:6">
      <c r="A125" s="101"/>
      <c r="B125" s="101"/>
      <c r="C125" s="101"/>
      <c r="D125" s="101"/>
      <c r="E125" s="101"/>
      <c r="F125" s="101"/>
    </row>
  </sheetData>
  <mergeCells count="17">
    <mergeCell ref="E1:F1"/>
    <mergeCell ref="E2:F3"/>
    <mergeCell ref="A5:F5"/>
    <mergeCell ref="A6:F6"/>
    <mergeCell ref="A7:F7"/>
    <mergeCell ref="A13:F13"/>
    <mergeCell ref="A15:F15"/>
    <mergeCell ref="A9:A10"/>
    <mergeCell ref="B9:B10"/>
    <mergeCell ref="C9:C10"/>
    <mergeCell ref="D9:F9"/>
    <mergeCell ref="A33:F33"/>
    <mergeCell ref="A35:F35"/>
    <mergeCell ref="A37:F37"/>
    <mergeCell ref="B39:F39"/>
    <mergeCell ref="A20:F20"/>
    <mergeCell ref="A22:F22"/>
  </mergeCells>
  <pageMargins left="0.59055118110236227" right="0" top="1.1811023622047245" bottom="0.19685039370078741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70" zoomScaleNormal="70" workbookViewId="0">
      <selection activeCell="E17" sqref="E17"/>
    </sheetView>
  </sheetViews>
  <sheetFormatPr defaultRowHeight="16.5"/>
  <cols>
    <col min="1" max="1" width="9.140625" style="1"/>
    <col min="2" max="2" width="22.5703125" style="1" customWidth="1"/>
    <col min="3" max="3" width="21.42578125" style="1" customWidth="1"/>
    <col min="4" max="4" width="14" style="1" customWidth="1"/>
    <col min="5" max="6" width="13.5703125" style="1" customWidth="1"/>
    <col min="7" max="7" width="14" style="1" customWidth="1"/>
    <col min="8" max="8" width="15" style="1" customWidth="1"/>
    <col min="9" max="9" width="17" style="1" customWidth="1"/>
    <col min="10" max="10" width="18.140625" style="1" customWidth="1"/>
    <col min="11" max="11" width="21.28515625" style="1" customWidth="1"/>
    <col min="12" max="259" width="9.140625" style="1"/>
    <col min="260" max="260" width="29.42578125" style="1" customWidth="1"/>
    <col min="261" max="261" width="21.42578125" style="1" customWidth="1"/>
    <col min="262" max="262" width="14" style="1" customWidth="1"/>
    <col min="263" max="264" width="13.5703125" style="1" customWidth="1"/>
    <col min="265" max="265" width="14" style="1" customWidth="1"/>
    <col min="266" max="266" width="15" style="1" customWidth="1"/>
    <col min="267" max="267" width="29" style="1" customWidth="1"/>
    <col min="268" max="515" width="9.140625" style="1"/>
    <col min="516" max="516" width="29.42578125" style="1" customWidth="1"/>
    <col min="517" max="517" width="21.42578125" style="1" customWidth="1"/>
    <col min="518" max="518" width="14" style="1" customWidth="1"/>
    <col min="519" max="520" width="13.5703125" style="1" customWidth="1"/>
    <col min="521" max="521" width="14" style="1" customWidth="1"/>
    <col min="522" max="522" width="15" style="1" customWidth="1"/>
    <col min="523" max="523" width="29" style="1" customWidth="1"/>
    <col min="524" max="771" width="9.140625" style="1"/>
    <col min="772" max="772" width="29.42578125" style="1" customWidth="1"/>
    <col min="773" max="773" width="21.42578125" style="1" customWidth="1"/>
    <col min="774" max="774" width="14" style="1" customWidth="1"/>
    <col min="775" max="776" width="13.5703125" style="1" customWidth="1"/>
    <col min="777" max="777" width="14" style="1" customWidth="1"/>
    <col min="778" max="778" width="15" style="1" customWidth="1"/>
    <col min="779" max="779" width="29" style="1" customWidth="1"/>
    <col min="780" max="1027" width="9.140625" style="1"/>
    <col min="1028" max="1028" width="29.42578125" style="1" customWidth="1"/>
    <col min="1029" max="1029" width="21.42578125" style="1" customWidth="1"/>
    <col min="1030" max="1030" width="14" style="1" customWidth="1"/>
    <col min="1031" max="1032" width="13.5703125" style="1" customWidth="1"/>
    <col min="1033" max="1033" width="14" style="1" customWidth="1"/>
    <col min="1034" max="1034" width="15" style="1" customWidth="1"/>
    <col min="1035" max="1035" width="29" style="1" customWidth="1"/>
    <col min="1036" max="1283" width="9.140625" style="1"/>
    <col min="1284" max="1284" width="29.42578125" style="1" customWidth="1"/>
    <col min="1285" max="1285" width="21.42578125" style="1" customWidth="1"/>
    <col min="1286" max="1286" width="14" style="1" customWidth="1"/>
    <col min="1287" max="1288" width="13.5703125" style="1" customWidth="1"/>
    <col min="1289" max="1289" width="14" style="1" customWidth="1"/>
    <col min="1290" max="1290" width="15" style="1" customWidth="1"/>
    <col min="1291" max="1291" width="29" style="1" customWidth="1"/>
    <col min="1292" max="1539" width="9.140625" style="1"/>
    <col min="1540" max="1540" width="29.42578125" style="1" customWidth="1"/>
    <col min="1541" max="1541" width="21.42578125" style="1" customWidth="1"/>
    <col min="1542" max="1542" width="14" style="1" customWidth="1"/>
    <col min="1543" max="1544" width="13.5703125" style="1" customWidth="1"/>
    <col min="1545" max="1545" width="14" style="1" customWidth="1"/>
    <col min="1546" max="1546" width="15" style="1" customWidth="1"/>
    <col min="1547" max="1547" width="29" style="1" customWidth="1"/>
    <col min="1548" max="1795" width="9.140625" style="1"/>
    <col min="1796" max="1796" width="29.42578125" style="1" customWidth="1"/>
    <col min="1797" max="1797" width="21.42578125" style="1" customWidth="1"/>
    <col min="1798" max="1798" width="14" style="1" customWidth="1"/>
    <col min="1799" max="1800" width="13.5703125" style="1" customWidth="1"/>
    <col min="1801" max="1801" width="14" style="1" customWidth="1"/>
    <col min="1802" max="1802" width="15" style="1" customWidth="1"/>
    <col min="1803" max="1803" width="29" style="1" customWidth="1"/>
    <col min="1804" max="2051" width="9.140625" style="1"/>
    <col min="2052" max="2052" width="29.42578125" style="1" customWidth="1"/>
    <col min="2053" max="2053" width="21.42578125" style="1" customWidth="1"/>
    <col min="2054" max="2054" width="14" style="1" customWidth="1"/>
    <col min="2055" max="2056" width="13.5703125" style="1" customWidth="1"/>
    <col min="2057" max="2057" width="14" style="1" customWidth="1"/>
    <col min="2058" max="2058" width="15" style="1" customWidth="1"/>
    <col min="2059" max="2059" width="29" style="1" customWidth="1"/>
    <col min="2060" max="2307" width="9.140625" style="1"/>
    <col min="2308" max="2308" width="29.42578125" style="1" customWidth="1"/>
    <col min="2309" max="2309" width="21.42578125" style="1" customWidth="1"/>
    <col min="2310" max="2310" width="14" style="1" customWidth="1"/>
    <col min="2311" max="2312" width="13.5703125" style="1" customWidth="1"/>
    <col min="2313" max="2313" width="14" style="1" customWidth="1"/>
    <col min="2314" max="2314" width="15" style="1" customWidth="1"/>
    <col min="2315" max="2315" width="29" style="1" customWidth="1"/>
    <col min="2316" max="2563" width="9.140625" style="1"/>
    <col min="2564" max="2564" width="29.42578125" style="1" customWidth="1"/>
    <col min="2565" max="2565" width="21.42578125" style="1" customWidth="1"/>
    <col min="2566" max="2566" width="14" style="1" customWidth="1"/>
    <col min="2567" max="2568" width="13.5703125" style="1" customWidth="1"/>
    <col min="2569" max="2569" width="14" style="1" customWidth="1"/>
    <col min="2570" max="2570" width="15" style="1" customWidth="1"/>
    <col min="2571" max="2571" width="29" style="1" customWidth="1"/>
    <col min="2572" max="2819" width="9.140625" style="1"/>
    <col min="2820" max="2820" width="29.42578125" style="1" customWidth="1"/>
    <col min="2821" max="2821" width="21.42578125" style="1" customWidth="1"/>
    <col min="2822" max="2822" width="14" style="1" customWidth="1"/>
    <col min="2823" max="2824" width="13.5703125" style="1" customWidth="1"/>
    <col min="2825" max="2825" width="14" style="1" customWidth="1"/>
    <col min="2826" max="2826" width="15" style="1" customWidth="1"/>
    <col min="2827" max="2827" width="29" style="1" customWidth="1"/>
    <col min="2828" max="3075" width="9.140625" style="1"/>
    <col min="3076" max="3076" width="29.42578125" style="1" customWidth="1"/>
    <col min="3077" max="3077" width="21.42578125" style="1" customWidth="1"/>
    <col min="3078" max="3078" width="14" style="1" customWidth="1"/>
    <col min="3079" max="3080" width="13.5703125" style="1" customWidth="1"/>
    <col min="3081" max="3081" width="14" style="1" customWidth="1"/>
    <col min="3082" max="3082" width="15" style="1" customWidth="1"/>
    <col min="3083" max="3083" width="29" style="1" customWidth="1"/>
    <col min="3084" max="3331" width="9.140625" style="1"/>
    <col min="3332" max="3332" width="29.42578125" style="1" customWidth="1"/>
    <col min="3333" max="3333" width="21.42578125" style="1" customWidth="1"/>
    <col min="3334" max="3334" width="14" style="1" customWidth="1"/>
    <col min="3335" max="3336" width="13.5703125" style="1" customWidth="1"/>
    <col min="3337" max="3337" width="14" style="1" customWidth="1"/>
    <col min="3338" max="3338" width="15" style="1" customWidth="1"/>
    <col min="3339" max="3339" width="29" style="1" customWidth="1"/>
    <col min="3340" max="3587" width="9.140625" style="1"/>
    <col min="3588" max="3588" width="29.42578125" style="1" customWidth="1"/>
    <col min="3589" max="3589" width="21.42578125" style="1" customWidth="1"/>
    <col min="3590" max="3590" width="14" style="1" customWidth="1"/>
    <col min="3591" max="3592" width="13.5703125" style="1" customWidth="1"/>
    <col min="3593" max="3593" width="14" style="1" customWidth="1"/>
    <col min="3594" max="3594" width="15" style="1" customWidth="1"/>
    <col min="3595" max="3595" width="29" style="1" customWidth="1"/>
    <col min="3596" max="3843" width="9.140625" style="1"/>
    <col min="3844" max="3844" width="29.42578125" style="1" customWidth="1"/>
    <col min="3845" max="3845" width="21.42578125" style="1" customWidth="1"/>
    <col min="3846" max="3846" width="14" style="1" customWidth="1"/>
    <col min="3847" max="3848" width="13.5703125" style="1" customWidth="1"/>
    <col min="3849" max="3849" width="14" style="1" customWidth="1"/>
    <col min="3850" max="3850" width="15" style="1" customWidth="1"/>
    <col min="3851" max="3851" width="29" style="1" customWidth="1"/>
    <col min="3852" max="4099" width="9.140625" style="1"/>
    <col min="4100" max="4100" width="29.42578125" style="1" customWidth="1"/>
    <col min="4101" max="4101" width="21.42578125" style="1" customWidth="1"/>
    <col min="4102" max="4102" width="14" style="1" customWidth="1"/>
    <col min="4103" max="4104" width="13.5703125" style="1" customWidth="1"/>
    <col min="4105" max="4105" width="14" style="1" customWidth="1"/>
    <col min="4106" max="4106" width="15" style="1" customWidth="1"/>
    <col min="4107" max="4107" width="29" style="1" customWidth="1"/>
    <col min="4108" max="4355" width="9.140625" style="1"/>
    <col min="4356" max="4356" width="29.42578125" style="1" customWidth="1"/>
    <col min="4357" max="4357" width="21.42578125" style="1" customWidth="1"/>
    <col min="4358" max="4358" width="14" style="1" customWidth="1"/>
    <col min="4359" max="4360" width="13.5703125" style="1" customWidth="1"/>
    <col min="4361" max="4361" width="14" style="1" customWidth="1"/>
    <col min="4362" max="4362" width="15" style="1" customWidth="1"/>
    <col min="4363" max="4363" width="29" style="1" customWidth="1"/>
    <col min="4364" max="4611" width="9.140625" style="1"/>
    <col min="4612" max="4612" width="29.42578125" style="1" customWidth="1"/>
    <col min="4613" max="4613" width="21.42578125" style="1" customWidth="1"/>
    <col min="4614" max="4614" width="14" style="1" customWidth="1"/>
    <col min="4615" max="4616" width="13.5703125" style="1" customWidth="1"/>
    <col min="4617" max="4617" width="14" style="1" customWidth="1"/>
    <col min="4618" max="4618" width="15" style="1" customWidth="1"/>
    <col min="4619" max="4619" width="29" style="1" customWidth="1"/>
    <col min="4620" max="4867" width="9.140625" style="1"/>
    <col min="4868" max="4868" width="29.42578125" style="1" customWidth="1"/>
    <col min="4869" max="4869" width="21.42578125" style="1" customWidth="1"/>
    <col min="4870" max="4870" width="14" style="1" customWidth="1"/>
    <col min="4871" max="4872" width="13.5703125" style="1" customWidth="1"/>
    <col min="4873" max="4873" width="14" style="1" customWidth="1"/>
    <col min="4874" max="4874" width="15" style="1" customWidth="1"/>
    <col min="4875" max="4875" width="29" style="1" customWidth="1"/>
    <col min="4876" max="5123" width="9.140625" style="1"/>
    <col min="5124" max="5124" width="29.42578125" style="1" customWidth="1"/>
    <col min="5125" max="5125" width="21.42578125" style="1" customWidth="1"/>
    <col min="5126" max="5126" width="14" style="1" customWidth="1"/>
    <col min="5127" max="5128" width="13.5703125" style="1" customWidth="1"/>
    <col min="5129" max="5129" width="14" style="1" customWidth="1"/>
    <col min="5130" max="5130" width="15" style="1" customWidth="1"/>
    <col min="5131" max="5131" width="29" style="1" customWidth="1"/>
    <col min="5132" max="5379" width="9.140625" style="1"/>
    <col min="5380" max="5380" width="29.42578125" style="1" customWidth="1"/>
    <col min="5381" max="5381" width="21.42578125" style="1" customWidth="1"/>
    <col min="5382" max="5382" width="14" style="1" customWidth="1"/>
    <col min="5383" max="5384" width="13.5703125" style="1" customWidth="1"/>
    <col min="5385" max="5385" width="14" style="1" customWidth="1"/>
    <col min="5386" max="5386" width="15" style="1" customWidth="1"/>
    <col min="5387" max="5387" width="29" style="1" customWidth="1"/>
    <col min="5388" max="5635" width="9.140625" style="1"/>
    <col min="5636" max="5636" width="29.42578125" style="1" customWidth="1"/>
    <col min="5637" max="5637" width="21.42578125" style="1" customWidth="1"/>
    <col min="5638" max="5638" width="14" style="1" customWidth="1"/>
    <col min="5639" max="5640" width="13.5703125" style="1" customWidth="1"/>
    <col min="5641" max="5641" width="14" style="1" customWidth="1"/>
    <col min="5642" max="5642" width="15" style="1" customWidth="1"/>
    <col min="5643" max="5643" width="29" style="1" customWidth="1"/>
    <col min="5644" max="5891" width="9.140625" style="1"/>
    <col min="5892" max="5892" width="29.42578125" style="1" customWidth="1"/>
    <col min="5893" max="5893" width="21.42578125" style="1" customWidth="1"/>
    <col min="5894" max="5894" width="14" style="1" customWidth="1"/>
    <col min="5895" max="5896" width="13.5703125" style="1" customWidth="1"/>
    <col min="5897" max="5897" width="14" style="1" customWidth="1"/>
    <col min="5898" max="5898" width="15" style="1" customWidth="1"/>
    <col min="5899" max="5899" width="29" style="1" customWidth="1"/>
    <col min="5900" max="6147" width="9.140625" style="1"/>
    <col min="6148" max="6148" width="29.42578125" style="1" customWidth="1"/>
    <col min="6149" max="6149" width="21.42578125" style="1" customWidth="1"/>
    <col min="6150" max="6150" width="14" style="1" customWidth="1"/>
    <col min="6151" max="6152" width="13.5703125" style="1" customWidth="1"/>
    <col min="6153" max="6153" width="14" style="1" customWidth="1"/>
    <col min="6154" max="6154" width="15" style="1" customWidth="1"/>
    <col min="6155" max="6155" width="29" style="1" customWidth="1"/>
    <col min="6156" max="6403" width="9.140625" style="1"/>
    <col min="6404" max="6404" width="29.42578125" style="1" customWidth="1"/>
    <col min="6405" max="6405" width="21.42578125" style="1" customWidth="1"/>
    <col min="6406" max="6406" width="14" style="1" customWidth="1"/>
    <col min="6407" max="6408" width="13.5703125" style="1" customWidth="1"/>
    <col min="6409" max="6409" width="14" style="1" customWidth="1"/>
    <col min="6410" max="6410" width="15" style="1" customWidth="1"/>
    <col min="6411" max="6411" width="29" style="1" customWidth="1"/>
    <col min="6412" max="6659" width="9.140625" style="1"/>
    <col min="6660" max="6660" width="29.42578125" style="1" customWidth="1"/>
    <col min="6661" max="6661" width="21.42578125" style="1" customWidth="1"/>
    <col min="6662" max="6662" width="14" style="1" customWidth="1"/>
    <col min="6663" max="6664" width="13.5703125" style="1" customWidth="1"/>
    <col min="6665" max="6665" width="14" style="1" customWidth="1"/>
    <col min="6666" max="6666" width="15" style="1" customWidth="1"/>
    <col min="6667" max="6667" width="29" style="1" customWidth="1"/>
    <col min="6668" max="6915" width="9.140625" style="1"/>
    <col min="6916" max="6916" width="29.42578125" style="1" customWidth="1"/>
    <col min="6917" max="6917" width="21.42578125" style="1" customWidth="1"/>
    <col min="6918" max="6918" width="14" style="1" customWidth="1"/>
    <col min="6919" max="6920" width="13.5703125" style="1" customWidth="1"/>
    <col min="6921" max="6921" width="14" style="1" customWidth="1"/>
    <col min="6922" max="6922" width="15" style="1" customWidth="1"/>
    <col min="6923" max="6923" width="29" style="1" customWidth="1"/>
    <col min="6924" max="7171" width="9.140625" style="1"/>
    <col min="7172" max="7172" width="29.42578125" style="1" customWidth="1"/>
    <col min="7173" max="7173" width="21.42578125" style="1" customWidth="1"/>
    <col min="7174" max="7174" width="14" style="1" customWidth="1"/>
    <col min="7175" max="7176" width="13.5703125" style="1" customWidth="1"/>
    <col min="7177" max="7177" width="14" style="1" customWidth="1"/>
    <col min="7178" max="7178" width="15" style="1" customWidth="1"/>
    <col min="7179" max="7179" width="29" style="1" customWidth="1"/>
    <col min="7180" max="7427" width="9.140625" style="1"/>
    <col min="7428" max="7428" width="29.42578125" style="1" customWidth="1"/>
    <col min="7429" max="7429" width="21.42578125" style="1" customWidth="1"/>
    <col min="7430" max="7430" width="14" style="1" customWidth="1"/>
    <col min="7431" max="7432" width="13.5703125" style="1" customWidth="1"/>
    <col min="7433" max="7433" width="14" style="1" customWidth="1"/>
    <col min="7434" max="7434" width="15" style="1" customWidth="1"/>
    <col min="7435" max="7435" width="29" style="1" customWidth="1"/>
    <col min="7436" max="7683" width="9.140625" style="1"/>
    <col min="7684" max="7684" width="29.42578125" style="1" customWidth="1"/>
    <col min="7685" max="7685" width="21.42578125" style="1" customWidth="1"/>
    <col min="7686" max="7686" width="14" style="1" customWidth="1"/>
    <col min="7687" max="7688" width="13.5703125" style="1" customWidth="1"/>
    <col min="7689" max="7689" width="14" style="1" customWidth="1"/>
    <col min="7690" max="7690" width="15" style="1" customWidth="1"/>
    <col min="7691" max="7691" width="29" style="1" customWidth="1"/>
    <col min="7692" max="7939" width="9.140625" style="1"/>
    <col min="7940" max="7940" width="29.42578125" style="1" customWidth="1"/>
    <col min="7941" max="7941" width="21.42578125" style="1" customWidth="1"/>
    <col min="7942" max="7942" width="14" style="1" customWidth="1"/>
    <col min="7943" max="7944" width="13.5703125" style="1" customWidth="1"/>
    <col min="7945" max="7945" width="14" style="1" customWidth="1"/>
    <col min="7946" max="7946" width="15" style="1" customWidth="1"/>
    <col min="7947" max="7947" width="29" style="1" customWidth="1"/>
    <col min="7948" max="8195" width="9.140625" style="1"/>
    <col min="8196" max="8196" width="29.42578125" style="1" customWidth="1"/>
    <col min="8197" max="8197" width="21.42578125" style="1" customWidth="1"/>
    <col min="8198" max="8198" width="14" style="1" customWidth="1"/>
    <col min="8199" max="8200" width="13.5703125" style="1" customWidth="1"/>
    <col min="8201" max="8201" width="14" style="1" customWidth="1"/>
    <col min="8202" max="8202" width="15" style="1" customWidth="1"/>
    <col min="8203" max="8203" width="29" style="1" customWidth="1"/>
    <col min="8204" max="8451" width="9.140625" style="1"/>
    <col min="8452" max="8452" width="29.42578125" style="1" customWidth="1"/>
    <col min="8453" max="8453" width="21.42578125" style="1" customWidth="1"/>
    <col min="8454" max="8454" width="14" style="1" customWidth="1"/>
    <col min="8455" max="8456" width="13.5703125" style="1" customWidth="1"/>
    <col min="8457" max="8457" width="14" style="1" customWidth="1"/>
    <col min="8458" max="8458" width="15" style="1" customWidth="1"/>
    <col min="8459" max="8459" width="29" style="1" customWidth="1"/>
    <col min="8460" max="8707" width="9.140625" style="1"/>
    <col min="8708" max="8708" width="29.42578125" style="1" customWidth="1"/>
    <col min="8709" max="8709" width="21.42578125" style="1" customWidth="1"/>
    <col min="8710" max="8710" width="14" style="1" customWidth="1"/>
    <col min="8711" max="8712" width="13.5703125" style="1" customWidth="1"/>
    <col min="8713" max="8713" width="14" style="1" customWidth="1"/>
    <col min="8714" max="8714" width="15" style="1" customWidth="1"/>
    <col min="8715" max="8715" width="29" style="1" customWidth="1"/>
    <col min="8716" max="8963" width="9.140625" style="1"/>
    <col min="8964" max="8964" width="29.42578125" style="1" customWidth="1"/>
    <col min="8965" max="8965" width="21.42578125" style="1" customWidth="1"/>
    <col min="8966" max="8966" width="14" style="1" customWidth="1"/>
    <col min="8967" max="8968" width="13.5703125" style="1" customWidth="1"/>
    <col min="8969" max="8969" width="14" style="1" customWidth="1"/>
    <col min="8970" max="8970" width="15" style="1" customWidth="1"/>
    <col min="8971" max="8971" width="29" style="1" customWidth="1"/>
    <col min="8972" max="9219" width="9.140625" style="1"/>
    <col min="9220" max="9220" width="29.42578125" style="1" customWidth="1"/>
    <col min="9221" max="9221" width="21.42578125" style="1" customWidth="1"/>
    <col min="9222" max="9222" width="14" style="1" customWidth="1"/>
    <col min="9223" max="9224" width="13.5703125" style="1" customWidth="1"/>
    <col min="9225" max="9225" width="14" style="1" customWidth="1"/>
    <col min="9226" max="9226" width="15" style="1" customWidth="1"/>
    <col min="9227" max="9227" width="29" style="1" customWidth="1"/>
    <col min="9228" max="9475" width="9.140625" style="1"/>
    <col min="9476" max="9476" width="29.42578125" style="1" customWidth="1"/>
    <col min="9477" max="9477" width="21.42578125" style="1" customWidth="1"/>
    <col min="9478" max="9478" width="14" style="1" customWidth="1"/>
    <col min="9479" max="9480" width="13.5703125" style="1" customWidth="1"/>
    <col min="9481" max="9481" width="14" style="1" customWidth="1"/>
    <col min="9482" max="9482" width="15" style="1" customWidth="1"/>
    <col min="9483" max="9483" width="29" style="1" customWidth="1"/>
    <col min="9484" max="9731" width="9.140625" style="1"/>
    <col min="9732" max="9732" width="29.42578125" style="1" customWidth="1"/>
    <col min="9733" max="9733" width="21.42578125" style="1" customWidth="1"/>
    <col min="9734" max="9734" width="14" style="1" customWidth="1"/>
    <col min="9735" max="9736" width="13.5703125" style="1" customWidth="1"/>
    <col min="9737" max="9737" width="14" style="1" customWidth="1"/>
    <col min="9738" max="9738" width="15" style="1" customWidth="1"/>
    <col min="9739" max="9739" width="29" style="1" customWidth="1"/>
    <col min="9740" max="9987" width="9.140625" style="1"/>
    <col min="9988" max="9988" width="29.42578125" style="1" customWidth="1"/>
    <col min="9989" max="9989" width="21.42578125" style="1" customWidth="1"/>
    <col min="9990" max="9990" width="14" style="1" customWidth="1"/>
    <col min="9991" max="9992" width="13.5703125" style="1" customWidth="1"/>
    <col min="9993" max="9993" width="14" style="1" customWidth="1"/>
    <col min="9994" max="9994" width="15" style="1" customWidth="1"/>
    <col min="9995" max="9995" width="29" style="1" customWidth="1"/>
    <col min="9996" max="10243" width="9.140625" style="1"/>
    <col min="10244" max="10244" width="29.42578125" style="1" customWidth="1"/>
    <col min="10245" max="10245" width="21.42578125" style="1" customWidth="1"/>
    <col min="10246" max="10246" width="14" style="1" customWidth="1"/>
    <col min="10247" max="10248" width="13.5703125" style="1" customWidth="1"/>
    <col min="10249" max="10249" width="14" style="1" customWidth="1"/>
    <col min="10250" max="10250" width="15" style="1" customWidth="1"/>
    <col min="10251" max="10251" width="29" style="1" customWidth="1"/>
    <col min="10252" max="10499" width="9.140625" style="1"/>
    <col min="10500" max="10500" width="29.42578125" style="1" customWidth="1"/>
    <col min="10501" max="10501" width="21.42578125" style="1" customWidth="1"/>
    <col min="10502" max="10502" width="14" style="1" customWidth="1"/>
    <col min="10503" max="10504" width="13.5703125" style="1" customWidth="1"/>
    <col min="10505" max="10505" width="14" style="1" customWidth="1"/>
    <col min="10506" max="10506" width="15" style="1" customWidth="1"/>
    <col min="10507" max="10507" width="29" style="1" customWidth="1"/>
    <col min="10508" max="10755" width="9.140625" style="1"/>
    <col min="10756" max="10756" width="29.42578125" style="1" customWidth="1"/>
    <col min="10757" max="10757" width="21.42578125" style="1" customWidth="1"/>
    <col min="10758" max="10758" width="14" style="1" customWidth="1"/>
    <col min="10759" max="10760" width="13.5703125" style="1" customWidth="1"/>
    <col min="10761" max="10761" width="14" style="1" customWidth="1"/>
    <col min="10762" max="10762" width="15" style="1" customWidth="1"/>
    <col min="10763" max="10763" width="29" style="1" customWidth="1"/>
    <col min="10764" max="11011" width="9.140625" style="1"/>
    <col min="11012" max="11012" width="29.42578125" style="1" customWidth="1"/>
    <col min="11013" max="11013" width="21.42578125" style="1" customWidth="1"/>
    <col min="11014" max="11014" width="14" style="1" customWidth="1"/>
    <col min="11015" max="11016" width="13.5703125" style="1" customWidth="1"/>
    <col min="11017" max="11017" width="14" style="1" customWidth="1"/>
    <col min="11018" max="11018" width="15" style="1" customWidth="1"/>
    <col min="11019" max="11019" width="29" style="1" customWidth="1"/>
    <col min="11020" max="11267" width="9.140625" style="1"/>
    <col min="11268" max="11268" width="29.42578125" style="1" customWidth="1"/>
    <col min="11269" max="11269" width="21.42578125" style="1" customWidth="1"/>
    <col min="11270" max="11270" width="14" style="1" customWidth="1"/>
    <col min="11271" max="11272" width="13.5703125" style="1" customWidth="1"/>
    <col min="11273" max="11273" width="14" style="1" customWidth="1"/>
    <col min="11274" max="11274" width="15" style="1" customWidth="1"/>
    <col min="11275" max="11275" width="29" style="1" customWidth="1"/>
    <col min="11276" max="11523" width="9.140625" style="1"/>
    <col min="11524" max="11524" width="29.42578125" style="1" customWidth="1"/>
    <col min="11525" max="11525" width="21.42578125" style="1" customWidth="1"/>
    <col min="11526" max="11526" width="14" style="1" customWidth="1"/>
    <col min="11527" max="11528" width="13.5703125" style="1" customWidth="1"/>
    <col min="11529" max="11529" width="14" style="1" customWidth="1"/>
    <col min="11530" max="11530" width="15" style="1" customWidth="1"/>
    <col min="11531" max="11531" width="29" style="1" customWidth="1"/>
    <col min="11532" max="11779" width="9.140625" style="1"/>
    <col min="11780" max="11780" width="29.42578125" style="1" customWidth="1"/>
    <col min="11781" max="11781" width="21.42578125" style="1" customWidth="1"/>
    <col min="11782" max="11782" width="14" style="1" customWidth="1"/>
    <col min="11783" max="11784" width="13.5703125" style="1" customWidth="1"/>
    <col min="11785" max="11785" width="14" style="1" customWidth="1"/>
    <col min="11786" max="11786" width="15" style="1" customWidth="1"/>
    <col min="11787" max="11787" width="29" style="1" customWidth="1"/>
    <col min="11788" max="12035" width="9.140625" style="1"/>
    <col min="12036" max="12036" width="29.42578125" style="1" customWidth="1"/>
    <col min="12037" max="12037" width="21.42578125" style="1" customWidth="1"/>
    <col min="12038" max="12038" width="14" style="1" customWidth="1"/>
    <col min="12039" max="12040" width="13.5703125" style="1" customWidth="1"/>
    <col min="12041" max="12041" width="14" style="1" customWidth="1"/>
    <col min="12042" max="12042" width="15" style="1" customWidth="1"/>
    <col min="12043" max="12043" width="29" style="1" customWidth="1"/>
    <col min="12044" max="12291" width="9.140625" style="1"/>
    <col min="12292" max="12292" width="29.42578125" style="1" customWidth="1"/>
    <col min="12293" max="12293" width="21.42578125" style="1" customWidth="1"/>
    <col min="12294" max="12294" width="14" style="1" customWidth="1"/>
    <col min="12295" max="12296" width="13.5703125" style="1" customWidth="1"/>
    <col min="12297" max="12297" width="14" style="1" customWidth="1"/>
    <col min="12298" max="12298" width="15" style="1" customWidth="1"/>
    <col min="12299" max="12299" width="29" style="1" customWidth="1"/>
    <col min="12300" max="12547" width="9.140625" style="1"/>
    <col min="12548" max="12548" width="29.42578125" style="1" customWidth="1"/>
    <col min="12549" max="12549" width="21.42578125" style="1" customWidth="1"/>
    <col min="12550" max="12550" width="14" style="1" customWidth="1"/>
    <col min="12551" max="12552" width="13.5703125" style="1" customWidth="1"/>
    <col min="12553" max="12553" width="14" style="1" customWidth="1"/>
    <col min="12554" max="12554" width="15" style="1" customWidth="1"/>
    <col min="12555" max="12555" width="29" style="1" customWidth="1"/>
    <col min="12556" max="12803" width="9.140625" style="1"/>
    <col min="12804" max="12804" width="29.42578125" style="1" customWidth="1"/>
    <col min="12805" max="12805" width="21.42578125" style="1" customWidth="1"/>
    <col min="12806" max="12806" width="14" style="1" customWidth="1"/>
    <col min="12807" max="12808" width="13.5703125" style="1" customWidth="1"/>
    <col min="12809" max="12809" width="14" style="1" customWidth="1"/>
    <col min="12810" max="12810" width="15" style="1" customWidth="1"/>
    <col min="12811" max="12811" width="29" style="1" customWidth="1"/>
    <col min="12812" max="13059" width="9.140625" style="1"/>
    <col min="13060" max="13060" width="29.42578125" style="1" customWidth="1"/>
    <col min="13061" max="13061" width="21.42578125" style="1" customWidth="1"/>
    <col min="13062" max="13062" width="14" style="1" customWidth="1"/>
    <col min="13063" max="13064" width="13.5703125" style="1" customWidth="1"/>
    <col min="13065" max="13065" width="14" style="1" customWidth="1"/>
    <col min="13066" max="13066" width="15" style="1" customWidth="1"/>
    <col min="13067" max="13067" width="29" style="1" customWidth="1"/>
    <col min="13068" max="13315" width="9.140625" style="1"/>
    <col min="13316" max="13316" width="29.42578125" style="1" customWidth="1"/>
    <col min="13317" max="13317" width="21.42578125" style="1" customWidth="1"/>
    <col min="13318" max="13318" width="14" style="1" customWidth="1"/>
    <col min="13319" max="13320" width="13.5703125" style="1" customWidth="1"/>
    <col min="13321" max="13321" width="14" style="1" customWidth="1"/>
    <col min="13322" max="13322" width="15" style="1" customWidth="1"/>
    <col min="13323" max="13323" width="29" style="1" customWidth="1"/>
    <col min="13324" max="13571" width="9.140625" style="1"/>
    <col min="13572" max="13572" width="29.42578125" style="1" customWidth="1"/>
    <col min="13573" max="13573" width="21.42578125" style="1" customWidth="1"/>
    <col min="13574" max="13574" width="14" style="1" customWidth="1"/>
    <col min="13575" max="13576" width="13.5703125" style="1" customWidth="1"/>
    <col min="13577" max="13577" width="14" style="1" customWidth="1"/>
    <col min="13578" max="13578" width="15" style="1" customWidth="1"/>
    <col min="13579" max="13579" width="29" style="1" customWidth="1"/>
    <col min="13580" max="13827" width="9.140625" style="1"/>
    <col min="13828" max="13828" width="29.42578125" style="1" customWidth="1"/>
    <col min="13829" max="13829" width="21.42578125" style="1" customWidth="1"/>
    <col min="13830" max="13830" width="14" style="1" customWidth="1"/>
    <col min="13831" max="13832" width="13.5703125" style="1" customWidth="1"/>
    <col min="13833" max="13833" width="14" style="1" customWidth="1"/>
    <col min="13834" max="13834" width="15" style="1" customWidth="1"/>
    <col min="13835" max="13835" width="29" style="1" customWidth="1"/>
    <col min="13836" max="14083" width="9.140625" style="1"/>
    <col min="14084" max="14084" width="29.42578125" style="1" customWidth="1"/>
    <col min="14085" max="14085" width="21.42578125" style="1" customWidth="1"/>
    <col min="14086" max="14086" width="14" style="1" customWidth="1"/>
    <col min="14087" max="14088" width="13.5703125" style="1" customWidth="1"/>
    <col min="14089" max="14089" width="14" style="1" customWidth="1"/>
    <col min="14090" max="14090" width="15" style="1" customWidth="1"/>
    <col min="14091" max="14091" width="29" style="1" customWidth="1"/>
    <col min="14092" max="14339" width="9.140625" style="1"/>
    <col min="14340" max="14340" width="29.42578125" style="1" customWidth="1"/>
    <col min="14341" max="14341" width="21.42578125" style="1" customWidth="1"/>
    <col min="14342" max="14342" width="14" style="1" customWidth="1"/>
    <col min="14343" max="14344" width="13.5703125" style="1" customWidth="1"/>
    <col min="14345" max="14345" width="14" style="1" customWidth="1"/>
    <col min="14346" max="14346" width="15" style="1" customWidth="1"/>
    <col min="14347" max="14347" width="29" style="1" customWidth="1"/>
    <col min="14348" max="14595" width="9.140625" style="1"/>
    <col min="14596" max="14596" width="29.42578125" style="1" customWidth="1"/>
    <col min="14597" max="14597" width="21.42578125" style="1" customWidth="1"/>
    <col min="14598" max="14598" width="14" style="1" customWidth="1"/>
    <col min="14599" max="14600" width="13.5703125" style="1" customWidth="1"/>
    <col min="14601" max="14601" width="14" style="1" customWidth="1"/>
    <col min="14602" max="14602" width="15" style="1" customWidth="1"/>
    <col min="14603" max="14603" width="29" style="1" customWidth="1"/>
    <col min="14604" max="14851" width="9.140625" style="1"/>
    <col min="14852" max="14852" width="29.42578125" style="1" customWidth="1"/>
    <col min="14853" max="14853" width="21.42578125" style="1" customWidth="1"/>
    <col min="14854" max="14854" width="14" style="1" customWidth="1"/>
    <col min="14855" max="14856" width="13.5703125" style="1" customWidth="1"/>
    <col min="14857" max="14857" width="14" style="1" customWidth="1"/>
    <col min="14858" max="14858" width="15" style="1" customWidth="1"/>
    <col min="14859" max="14859" width="29" style="1" customWidth="1"/>
    <col min="14860" max="15107" width="9.140625" style="1"/>
    <col min="15108" max="15108" width="29.42578125" style="1" customWidth="1"/>
    <col min="15109" max="15109" width="21.42578125" style="1" customWidth="1"/>
    <col min="15110" max="15110" width="14" style="1" customWidth="1"/>
    <col min="15111" max="15112" width="13.5703125" style="1" customWidth="1"/>
    <col min="15113" max="15113" width="14" style="1" customWidth="1"/>
    <col min="15114" max="15114" width="15" style="1" customWidth="1"/>
    <col min="15115" max="15115" width="29" style="1" customWidth="1"/>
    <col min="15116" max="15363" width="9.140625" style="1"/>
    <col min="15364" max="15364" width="29.42578125" style="1" customWidth="1"/>
    <col min="15365" max="15365" width="21.42578125" style="1" customWidth="1"/>
    <col min="15366" max="15366" width="14" style="1" customWidth="1"/>
    <col min="15367" max="15368" width="13.5703125" style="1" customWidth="1"/>
    <col min="15369" max="15369" width="14" style="1" customWidth="1"/>
    <col min="15370" max="15370" width="15" style="1" customWidth="1"/>
    <col min="15371" max="15371" width="29" style="1" customWidth="1"/>
    <col min="15372" max="15619" width="9.140625" style="1"/>
    <col min="15620" max="15620" width="29.42578125" style="1" customWidth="1"/>
    <col min="15621" max="15621" width="21.42578125" style="1" customWidth="1"/>
    <col min="15622" max="15622" width="14" style="1" customWidth="1"/>
    <col min="15623" max="15624" width="13.5703125" style="1" customWidth="1"/>
    <col min="15625" max="15625" width="14" style="1" customWidth="1"/>
    <col min="15626" max="15626" width="15" style="1" customWidth="1"/>
    <col min="15627" max="15627" width="29" style="1" customWidth="1"/>
    <col min="15628" max="15875" width="9.140625" style="1"/>
    <col min="15876" max="15876" width="29.42578125" style="1" customWidth="1"/>
    <col min="15877" max="15877" width="21.42578125" style="1" customWidth="1"/>
    <col min="15878" max="15878" width="14" style="1" customWidth="1"/>
    <col min="15879" max="15880" width="13.5703125" style="1" customWidth="1"/>
    <col min="15881" max="15881" width="14" style="1" customWidth="1"/>
    <col min="15882" max="15882" width="15" style="1" customWidth="1"/>
    <col min="15883" max="15883" width="29" style="1" customWidth="1"/>
    <col min="15884" max="16131" width="9.140625" style="1"/>
    <col min="16132" max="16132" width="29.42578125" style="1" customWidth="1"/>
    <col min="16133" max="16133" width="21.42578125" style="1" customWidth="1"/>
    <col min="16134" max="16134" width="14" style="1" customWidth="1"/>
    <col min="16135" max="16136" width="13.5703125" style="1" customWidth="1"/>
    <col min="16137" max="16137" width="14" style="1" customWidth="1"/>
    <col min="16138" max="16138" width="15" style="1" customWidth="1"/>
    <col min="16139" max="16139" width="29" style="1" customWidth="1"/>
    <col min="16140" max="16384" width="9.140625" style="1"/>
  </cols>
  <sheetData>
    <row r="1" spans="1:18" ht="18.75" customHeight="1">
      <c r="H1" s="21"/>
      <c r="I1" s="254" t="s">
        <v>369</v>
      </c>
      <c r="J1" s="254"/>
      <c r="K1" s="254"/>
    </row>
    <row r="2" spans="1:18" ht="57.75" customHeight="1">
      <c r="H2" s="43"/>
      <c r="I2" s="305" t="s">
        <v>16</v>
      </c>
      <c r="J2" s="305"/>
      <c r="K2" s="305"/>
    </row>
    <row r="3" spans="1:18">
      <c r="K3" s="2"/>
    </row>
    <row r="4" spans="1:18">
      <c r="A4" s="309" t="s">
        <v>62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8">
      <c r="A5" s="310" t="s">
        <v>19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8">
      <c r="C6" s="12"/>
    </row>
    <row r="7" spans="1:18" ht="74.25" customHeight="1">
      <c r="A7" s="311" t="s">
        <v>2</v>
      </c>
      <c r="B7" s="311" t="s">
        <v>63</v>
      </c>
      <c r="C7" s="311" t="s">
        <v>64</v>
      </c>
      <c r="D7" s="252" t="s">
        <v>207</v>
      </c>
      <c r="E7" s="271"/>
      <c r="F7" s="271"/>
      <c r="G7" s="271"/>
      <c r="H7" s="271"/>
      <c r="I7" s="271"/>
      <c r="J7" s="253"/>
      <c r="K7" s="311" t="s">
        <v>65</v>
      </c>
      <c r="L7" s="6"/>
      <c r="M7" s="6"/>
      <c r="N7" s="6"/>
      <c r="O7" s="6"/>
      <c r="P7" s="6"/>
      <c r="Q7" s="6"/>
      <c r="R7" s="6"/>
    </row>
    <row r="8" spans="1:18" ht="93.75" customHeight="1">
      <c r="A8" s="311"/>
      <c r="B8" s="311"/>
      <c r="C8" s="311"/>
      <c r="D8" s="127" t="s">
        <v>251</v>
      </c>
      <c r="E8" s="126" t="s">
        <v>257</v>
      </c>
      <c r="F8" s="126" t="s">
        <v>256</v>
      </c>
      <c r="G8" s="126" t="s">
        <v>255</v>
      </c>
      <c r="H8" s="126" t="s">
        <v>254</v>
      </c>
      <c r="I8" s="126" t="s">
        <v>253</v>
      </c>
      <c r="J8" s="126" t="s">
        <v>252</v>
      </c>
      <c r="K8" s="311"/>
      <c r="L8" s="6"/>
      <c r="M8" s="6"/>
      <c r="N8" s="6"/>
      <c r="O8" s="6"/>
      <c r="P8" s="6"/>
      <c r="Q8" s="6"/>
      <c r="R8" s="6"/>
    </row>
    <row r="9" spans="1:18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13</v>
      </c>
      <c r="L9" s="6"/>
      <c r="M9" s="6"/>
      <c r="N9" s="6"/>
      <c r="O9" s="6"/>
      <c r="P9" s="6"/>
      <c r="Q9" s="6"/>
      <c r="R9" s="6"/>
    </row>
    <row r="10" spans="1:18">
      <c r="A10" s="306" t="s">
        <v>67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8"/>
      <c r="L10" s="6"/>
      <c r="M10" s="6"/>
      <c r="N10" s="6"/>
      <c r="O10" s="6"/>
      <c r="P10" s="6"/>
      <c r="Q10" s="6"/>
      <c r="R10" s="6"/>
    </row>
    <row r="11" spans="1:18" ht="20.2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  <c r="Q11" s="6"/>
      <c r="R11" s="6"/>
    </row>
    <row r="12" spans="1:18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  <c r="Q12" s="6"/>
      <c r="R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6.5" customHeight="1">
      <c r="A14" s="254" t="s">
        <v>68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6"/>
      <c r="M14" s="6"/>
      <c r="N14" s="6"/>
      <c r="O14" s="6"/>
      <c r="P14" s="6"/>
      <c r="Q14" s="6"/>
      <c r="R14" s="6"/>
    </row>
    <row r="15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</sheetData>
  <mergeCells count="11">
    <mergeCell ref="I1:K1"/>
    <mergeCell ref="I2:K2"/>
    <mergeCell ref="A10:K10"/>
    <mergeCell ref="A14:K14"/>
    <mergeCell ref="A4:K4"/>
    <mergeCell ref="A5:K5"/>
    <mergeCell ref="A7:A8"/>
    <mergeCell ref="B7:B8"/>
    <mergeCell ref="C7:C8"/>
    <mergeCell ref="K7:K8"/>
    <mergeCell ref="D7:J7"/>
  </mergeCells>
  <pageMargins left="0.59055118110236227" right="0.59055118110236227" top="1.1811023622047245" bottom="0.196850393700787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selection activeCell="D1" sqref="D1:E1"/>
    </sheetView>
  </sheetViews>
  <sheetFormatPr defaultRowHeight="15.75"/>
  <cols>
    <col min="1" max="1" width="4.140625" style="22" customWidth="1"/>
    <col min="2" max="2" width="45.42578125" style="22" customWidth="1"/>
    <col min="3" max="3" width="22" style="22" customWidth="1"/>
    <col min="4" max="4" width="23.28515625" style="22" customWidth="1"/>
    <col min="5" max="5" width="26.140625" style="22" customWidth="1"/>
    <col min="6" max="256" width="9.140625" style="22"/>
    <col min="257" max="257" width="4.140625" style="22" customWidth="1"/>
    <col min="258" max="258" width="45.42578125" style="22" customWidth="1"/>
    <col min="259" max="259" width="29.7109375" style="22" customWidth="1"/>
    <col min="260" max="260" width="19.5703125" style="22" customWidth="1"/>
    <col min="261" max="261" width="18.42578125" style="22" customWidth="1"/>
    <col min="262" max="512" width="9.140625" style="22"/>
    <col min="513" max="513" width="4.140625" style="22" customWidth="1"/>
    <col min="514" max="514" width="45.42578125" style="22" customWidth="1"/>
    <col min="515" max="515" width="29.7109375" style="22" customWidth="1"/>
    <col min="516" max="516" width="19.5703125" style="22" customWidth="1"/>
    <col min="517" max="517" width="18.42578125" style="22" customWidth="1"/>
    <col min="518" max="768" width="9.140625" style="22"/>
    <col min="769" max="769" width="4.140625" style="22" customWidth="1"/>
    <col min="770" max="770" width="45.42578125" style="22" customWidth="1"/>
    <col min="771" max="771" width="29.7109375" style="22" customWidth="1"/>
    <col min="772" max="772" width="19.5703125" style="22" customWidth="1"/>
    <col min="773" max="773" width="18.42578125" style="22" customWidth="1"/>
    <col min="774" max="1024" width="9.140625" style="22"/>
    <col min="1025" max="1025" width="4.140625" style="22" customWidth="1"/>
    <col min="1026" max="1026" width="45.42578125" style="22" customWidth="1"/>
    <col min="1027" max="1027" width="29.7109375" style="22" customWidth="1"/>
    <col min="1028" max="1028" width="19.5703125" style="22" customWidth="1"/>
    <col min="1029" max="1029" width="18.42578125" style="22" customWidth="1"/>
    <col min="1030" max="1280" width="9.140625" style="22"/>
    <col min="1281" max="1281" width="4.140625" style="22" customWidth="1"/>
    <col min="1282" max="1282" width="45.42578125" style="22" customWidth="1"/>
    <col min="1283" max="1283" width="29.7109375" style="22" customWidth="1"/>
    <col min="1284" max="1284" width="19.5703125" style="22" customWidth="1"/>
    <col min="1285" max="1285" width="18.42578125" style="22" customWidth="1"/>
    <col min="1286" max="1536" width="9.140625" style="22"/>
    <col min="1537" max="1537" width="4.140625" style="22" customWidth="1"/>
    <col min="1538" max="1538" width="45.42578125" style="22" customWidth="1"/>
    <col min="1539" max="1539" width="29.7109375" style="22" customWidth="1"/>
    <col min="1540" max="1540" width="19.5703125" style="22" customWidth="1"/>
    <col min="1541" max="1541" width="18.42578125" style="22" customWidth="1"/>
    <col min="1542" max="1792" width="9.140625" style="22"/>
    <col min="1793" max="1793" width="4.140625" style="22" customWidth="1"/>
    <col min="1794" max="1794" width="45.42578125" style="22" customWidth="1"/>
    <col min="1795" max="1795" width="29.7109375" style="22" customWidth="1"/>
    <col min="1796" max="1796" width="19.5703125" style="22" customWidth="1"/>
    <col min="1797" max="1797" width="18.42578125" style="22" customWidth="1"/>
    <col min="1798" max="2048" width="9.140625" style="22"/>
    <col min="2049" max="2049" width="4.140625" style="22" customWidth="1"/>
    <col min="2050" max="2050" width="45.42578125" style="22" customWidth="1"/>
    <col min="2051" max="2051" width="29.7109375" style="22" customWidth="1"/>
    <col min="2052" max="2052" width="19.5703125" style="22" customWidth="1"/>
    <col min="2053" max="2053" width="18.42578125" style="22" customWidth="1"/>
    <col min="2054" max="2304" width="9.140625" style="22"/>
    <col min="2305" max="2305" width="4.140625" style="22" customWidth="1"/>
    <col min="2306" max="2306" width="45.42578125" style="22" customWidth="1"/>
    <col min="2307" max="2307" width="29.7109375" style="22" customWidth="1"/>
    <col min="2308" max="2308" width="19.5703125" style="22" customWidth="1"/>
    <col min="2309" max="2309" width="18.42578125" style="22" customWidth="1"/>
    <col min="2310" max="2560" width="9.140625" style="22"/>
    <col min="2561" max="2561" width="4.140625" style="22" customWidth="1"/>
    <col min="2562" max="2562" width="45.42578125" style="22" customWidth="1"/>
    <col min="2563" max="2563" width="29.7109375" style="22" customWidth="1"/>
    <col min="2564" max="2564" width="19.5703125" style="22" customWidth="1"/>
    <col min="2565" max="2565" width="18.42578125" style="22" customWidth="1"/>
    <col min="2566" max="2816" width="9.140625" style="22"/>
    <col min="2817" max="2817" width="4.140625" style="22" customWidth="1"/>
    <col min="2818" max="2818" width="45.42578125" style="22" customWidth="1"/>
    <col min="2819" max="2819" width="29.7109375" style="22" customWidth="1"/>
    <col min="2820" max="2820" width="19.5703125" style="22" customWidth="1"/>
    <col min="2821" max="2821" width="18.42578125" style="22" customWidth="1"/>
    <col min="2822" max="3072" width="9.140625" style="22"/>
    <col min="3073" max="3073" width="4.140625" style="22" customWidth="1"/>
    <col min="3074" max="3074" width="45.42578125" style="22" customWidth="1"/>
    <col min="3075" max="3075" width="29.7109375" style="22" customWidth="1"/>
    <col min="3076" max="3076" width="19.5703125" style="22" customWidth="1"/>
    <col min="3077" max="3077" width="18.42578125" style="22" customWidth="1"/>
    <col min="3078" max="3328" width="9.140625" style="22"/>
    <col min="3329" max="3329" width="4.140625" style="22" customWidth="1"/>
    <col min="3330" max="3330" width="45.42578125" style="22" customWidth="1"/>
    <col min="3331" max="3331" width="29.7109375" style="22" customWidth="1"/>
    <col min="3332" max="3332" width="19.5703125" style="22" customWidth="1"/>
    <col min="3333" max="3333" width="18.42578125" style="22" customWidth="1"/>
    <col min="3334" max="3584" width="9.140625" style="22"/>
    <col min="3585" max="3585" width="4.140625" style="22" customWidth="1"/>
    <col min="3586" max="3586" width="45.42578125" style="22" customWidth="1"/>
    <col min="3587" max="3587" width="29.7109375" style="22" customWidth="1"/>
    <col min="3588" max="3588" width="19.5703125" style="22" customWidth="1"/>
    <col min="3589" max="3589" width="18.42578125" style="22" customWidth="1"/>
    <col min="3590" max="3840" width="9.140625" style="22"/>
    <col min="3841" max="3841" width="4.140625" style="22" customWidth="1"/>
    <col min="3842" max="3842" width="45.42578125" style="22" customWidth="1"/>
    <col min="3843" max="3843" width="29.7109375" style="22" customWidth="1"/>
    <col min="3844" max="3844" width="19.5703125" style="22" customWidth="1"/>
    <col min="3845" max="3845" width="18.42578125" style="22" customWidth="1"/>
    <col min="3846" max="4096" width="9.140625" style="22"/>
    <col min="4097" max="4097" width="4.140625" style="22" customWidth="1"/>
    <col min="4098" max="4098" width="45.42578125" style="22" customWidth="1"/>
    <col min="4099" max="4099" width="29.7109375" style="22" customWidth="1"/>
    <col min="4100" max="4100" width="19.5703125" style="22" customWidth="1"/>
    <col min="4101" max="4101" width="18.42578125" style="22" customWidth="1"/>
    <col min="4102" max="4352" width="9.140625" style="22"/>
    <col min="4353" max="4353" width="4.140625" style="22" customWidth="1"/>
    <col min="4354" max="4354" width="45.42578125" style="22" customWidth="1"/>
    <col min="4355" max="4355" width="29.7109375" style="22" customWidth="1"/>
    <col min="4356" max="4356" width="19.5703125" style="22" customWidth="1"/>
    <col min="4357" max="4357" width="18.42578125" style="22" customWidth="1"/>
    <col min="4358" max="4608" width="9.140625" style="22"/>
    <col min="4609" max="4609" width="4.140625" style="22" customWidth="1"/>
    <col min="4610" max="4610" width="45.42578125" style="22" customWidth="1"/>
    <col min="4611" max="4611" width="29.7109375" style="22" customWidth="1"/>
    <col min="4612" max="4612" width="19.5703125" style="22" customWidth="1"/>
    <col min="4613" max="4613" width="18.42578125" style="22" customWidth="1"/>
    <col min="4614" max="4864" width="9.140625" style="22"/>
    <col min="4865" max="4865" width="4.140625" style="22" customWidth="1"/>
    <col min="4866" max="4866" width="45.42578125" style="22" customWidth="1"/>
    <col min="4867" max="4867" width="29.7109375" style="22" customWidth="1"/>
    <col min="4868" max="4868" width="19.5703125" style="22" customWidth="1"/>
    <col min="4869" max="4869" width="18.42578125" style="22" customWidth="1"/>
    <col min="4870" max="5120" width="9.140625" style="22"/>
    <col min="5121" max="5121" width="4.140625" style="22" customWidth="1"/>
    <col min="5122" max="5122" width="45.42578125" style="22" customWidth="1"/>
    <col min="5123" max="5123" width="29.7109375" style="22" customWidth="1"/>
    <col min="5124" max="5124" width="19.5703125" style="22" customWidth="1"/>
    <col min="5125" max="5125" width="18.42578125" style="22" customWidth="1"/>
    <col min="5126" max="5376" width="9.140625" style="22"/>
    <col min="5377" max="5377" width="4.140625" style="22" customWidth="1"/>
    <col min="5378" max="5378" width="45.42578125" style="22" customWidth="1"/>
    <col min="5379" max="5379" width="29.7109375" style="22" customWidth="1"/>
    <col min="5380" max="5380" width="19.5703125" style="22" customWidth="1"/>
    <col min="5381" max="5381" width="18.42578125" style="22" customWidth="1"/>
    <col min="5382" max="5632" width="9.140625" style="22"/>
    <col min="5633" max="5633" width="4.140625" style="22" customWidth="1"/>
    <col min="5634" max="5634" width="45.42578125" style="22" customWidth="1"/>
    <col min="5635" max="5635" width="29.7109375" style="22" customWidth="1"/>
    <col min="5636" max="5636" width="19.5703125" style="22" customWidth="1"/>
    <col min="5637" max="5637" width="18.42578125" style="22" customWidth="1"/>
    <col min="5638" max="5888" width="9.140625" style="22"/>
    <col min="5889" max="5889" width="4.140625" style="22" customWidth="1"/>
    <col min="5890" max="5890" width="45.42578125" style="22" customWidth="1"/>
    <col min="5891" max="5891" width="29.7109375" style="22" customWidth="1"/>
    <col min="5892" max="5892" width="19.5703125" style="22" customWidth="1"/>
    <col min="5893" max="5893" width="18.42578125" style="22" customWidth="1"/>
    <col min="5894" max="6144" width="9.140625" style="22"/>
    <col min="6145" max="6145" width="4.140625" style="22" customWidth="1"/>
    <col min="6146" max="6146" width="45.42578125" style="22" customWidth="1"/>
    <col min="6147" max="6147" width="29.7109375" style="22" customWidth="1"/>
    <col min="6148" max="6148" width="19.5703125" style="22" customWidth="1"/>
    <col min="6149" max="6149" width="18.42578125" style="22" customWidth="1"/>
    <col min="6150" max="6400" width="9.140625" style="22"/>
    <col min="6401" max="6401" width="4.140625" style="22" customWidth="1"/>
    <col min="6402" max="6402" width="45.42578125" style="22" customWidth="1"/>
    <col min="6403" max="6403" width="29.7109375" style="22" customWidth="1"/>
    <col min="6404" max="6404" width="19.5703125" style="22" customWidth="1"/>
    <col min="6405" max="6405" width="18.42578125" style="22" customWidth="1"/>
    <col min="6406" max="6656" width="9.140625" style="22"/>
    <col min="6657" max="6657" width="4.140625" style="22" customWidth="1"/>
    <col min="6658" max="6658" width="45.42578125" style="22" customWidth="1"/>
    <col min="6659" max="6659" width="29.7109375" style="22" customWidth="1"/>
    <col min="6660" max="6660" width="19.5703125" style="22" customWidth="1"/>
    <col min="6661" max="6661" width="18.42578125" style="22" customWidth="1"/>
    <col min="6662" max="6912" width="9.140625" style="22"/>
    <col min="6913" max="6913" width="4.140625" style="22" customWidth="1"/>
    <col min="6914" max="6914" width="45.42578125" style="22" customWidth="1"/>
    <col min="6915" max="6915" width="29.7109375" style="22" customWidth="1"/>
    <col min="6916" max="6916" width="19.5703125" style="22" customWidth="1"/>
    <col min="6917" max="6917" width="18.42578125" style="22" customWidth="1"/>
    <col min="6918" max="7168" width="9.140625" style="22"/>
    <col min="7169" max="7169" width="4.140625" style="22" customWidth="1"/>
    <col min="7170" max="7170" width="45.42578125" style="22" customWidth="1"/>
    <col min="7171" max="7171" width="29.7109375" style="22" customWidth="1"/>
    <col min="7172" max="7172" width="19.5703125" style="22" customWidth="1"/>
    <col min="7173" max="7173" width="18.42578125" style="22" customWidth="1"/>
    <col min="7174" max="7424" width="9.140625" style="22"/>
    <col min="7425" max="7425" width="4.140625" style="22" customWidth="1"/>
    <col min="7426" max="7426" width="45.42578125" style="22" customWidth="1"/>
    <col min="7427" max="7427" width="29.7109375" style="22" customWidth="1"/>
    <col min="7428" max="7428" width="19.5703125" style="22" customWidth="1"/>
    <col min="7429" max="7429" width="18.42578125" style="22" customWidth="1"/>
    <col min="7430" max="7680" width="9.140625" style="22"/>
    <col min="7681" max="7681" width="4.140625" style="22" customWidth="1"/>
    <col min="7682" max="7682" width="45.42578125" style="22" customWidth="1"/>
    <col min="7683" max="7683" width="29.7109375" style="22" customWidth="1"/>
    <col min="7684" max="7684" width="19.5703125" style="22" customWidth="1"/>
    <col min="7685" max="7685" width="18.42578125" style="22" customWidth="1"/>
    <col min="7686" max="7936" width="9.140625" style="22"/>
    <col min="7937" max="7937" width="4.140625" style="22" customWidth="1"/>
    <col min="7938" max="7938" width="45.42578125" style="22" customWidth="1"/>
    <col min="7939" max="7939" width="29.7109375" style="22" customWidth="1"/>
    <col min="7940" max="7940" width="19.5703125" style="22" customWidth="1"/>
    <col min="7941" max="7941" width="18.42578125" style="22" customWidth="1"/>
    <col min="7942" max="8192" width="9.140625" style="22"/>
    <col min="8193" max="8193" width="4.140625" style="22" customWidth="1"/>
    <col min="8194" max="8194" width="45.42578125" style="22" customWidth="1"/>
    <col min="8195" max="8195" width="29.7109375" style="22" customWidth="1"/>
    <col min="8196" max="8196" width="19.5703125" style="22" customWidth="1"/>
    <col min="8197" max="8197" width="18.42578125" style="22" customWidth="1"/>
    <col min="8198" max="8448" width="9.140625" style="22"/>
    <col min="8449" max="8449" width="4.140625" style="22" customWidth="1"/>
    <col min="8450" max="8450" width="45.42578125" style="22" customWidth="1"/>
    <col min="8451" max="8451" width="29.7109375" style="22" customWidth="1"/>
    <col min="8452" max="8452" width="19.5703125" style="22" customWidth="1"/>
    <col min="8453" max="8453" width="18.42578125" style="22" customWidth="1"/>
    <col min="8454" max="8704" width="9.140625" style="22"/>
    <col min="8705" max="8705" width="4.140625" style="22" customWidth="1"/>
    <col min="8706" max="8706" width="45.42578125" style="22" customWidth="1"/>
    <col min="8707" max="8707" width="29.7109375" style="22" customWidth="1"/>
    <col min="8708" max="8708" width="19.5703125" style="22" customWidth="1"/>
    <col min="8709" max="8709" width="18.42578125" style="22" customWidth="1"/>
    <col min="8710" max="8960" width="9.140625" style="22"/>
    <col min="8961" max="8961" width="4.140625" style="22" customWidth="1"/>
    <col min="8962" max="8962" width="45.42578125" style="22" customWidth="1"/>
    <col min="8963" max="8963" width="29.7109375" style="22" customWidth="1"/>
    <col min="8964" max="8964" width="19.5703125" style="22" customWidth="1"/>
    <col min="8965" max="8965" width="18.42578125" style="22" customWidth="1"/>
    <col min="8966" max="9216" width="9.140625" style="22"/>
    <col min="9217" max="9217" width="4.140625" style="22" customWidth="1"/>
    <col min="9218" max="9218" width="45.42578125" style="22" customWidth="1"/>
    <col min="9219" max="9219" width="29.7109375" style="22" customWidth="1"/>
    <col min="9220" max="9220" width="19.5703125" style="22" customWidth="1"/>
    <col min="9221" max="9221" width="18.42578125" style="22" customWidth="1"/>
    <col min="9222" max="9472" width="9.140625" style="22"/>
    <col min="9473" max="9473" width="4.140625" style="22" customWidth="1"/>
    <col min="9474" max="9474" width="45.42578125" style="22" customWidth="1"/>
    <col min="9475" max="9475" width="29.7109375" style="22" customWidth="1"/>
    <col min="9476" max="9476" width="19.5703125" style="22" customWidth="1"/>
    <col min="9477" max="9477" width="18.42578125" style="22" customWidth="1"/>
    <col min="9478" max="9728" width="9.140625" style="22"/>
    <col min="9729" max="9729" width="4.140625" style="22" customWidth="1"/>
    <col min="9730" max="9730" width="45.42578125" style="22" customWidth="1"/>
    <col min="9731" max="9731" width="29.7109375" style="22" customWidth="1"/>
    <col min="9732" max="9732" width="19.5703125" style="22" customWidth="1"/>
    <col min="9733" max="9733" width="18.42578125" style="22" customWidth="1"/>
    <col min="9734" max="9984" width="9.140625" style="22"/>
    <col min="9985" max="9985" width="4.140625" style="22" customWidth="1"/>
    <col min="9986" max="9986" width="45.42578125" style="22" customWidth="1"/>
    <col min="9987" max="9987" width="29.7109375" style="22" customWidth="1"/>
    <col min="9988" max="9988" width="19.5703125" style="22" customWidth="1"/>
    <col min="9989" max="9989" width="18.42578125" style="22" customWidth="1"/>
    <col min="9990" max="10240" width="9.140625" style="22"/>
    <col min="10241" max="10241" width="4.140625" style="22" customWidth="1"/>
    <col min="10242" max="10242" width="45.42578125" style="22" customWidth="1"/>
    <col min="10243" max="10243" width="29.7109375" style="22" customWidth="1"/>
    <col min="10244" max="10244" width="19.5703125" style="22" customWidth="1"/>
    <col min="10245" max="10245" width="18.42578125" style="22" customWidth="1"/>
    <col min="10246" max="10496" width="9.140625" style="22"/>
    <col min="10497" max="10497" width="4.140625" style="22" customWidth="1"/>
    <col min="10498" max="10498" width="45.42578125" style="22" customWidth="1"/>
    <col min="10499" max="10499" width="29.7109375" style="22" customWidth="1"/>
    <col min="10500" max="10500" width="19.5703125" style="22" customWidth="1"/>
    <col min="10501" max="10501" width="18.42578125" style="22" customWidth="1"/>
    <col min="10502" max="10752" width="9.140625" style="22"/>
    <col min="10753" max="10753" width="4.140625" style="22" customWidth="1"/>
    <col min="10754" max="10754" width="45.42578125" style="22" customWidth="1"/>
    <col min="10755" max="10755" width="29.7109375" style="22" customWidth="1"/>
    <col min="10756" max="10756" width="19.5703125" style="22" customWidth="1"/>
    <col min="10757" max="10757" width="18.42578125" style="22" customWidth="1"/>
    <col min="10758" max="11008" width="9.140625" style="22"/>
    <col min="11009" max="11009" width="4.140625" style="22" customWidth="1"/>
    <col min="11010" max="11010" width="45.42578125" style="22" customWidth="1"/>
    <col min="11011" max="11011" width="29.7109375" style="22" customWidth="1"/>
    <col min="11012" max="11012" width="19.5703125" style="22" customWidth="1"/>
    <col min="11013" max="11013" width="18.42578125" style="22" customWidth="1"/>
    <col min="11014" max="11264" width="9.140625" style="22"/>
    <col min="11265" max="11265" width="4.140625" style="22" customWidth="1"/>
    <col min="11266" max="11266" width="45.42578125" style="22" customWidth="1"/>
    <col min="11267" max="11267" width="29.7109375" style="22" customWidth="1"/>
    <col min="11268" max="11268" width="19.5703125" style="22" customWidth="1"/>
    <col min="11269" max="11269" width="18.42578125" style="22" customWidth="1"/>
    <col min="11270" max="11520" width="9.140625" style="22"/>
    <col min="11521" max="11521" width="4.140625" style="22" customWidth="1"/>
    <col min="11522" max="11522" width="45.42578125" style="22" customWidth="1"/>
    <col min="11523" max="11523" width="29.7109375" style="22" customWidth="1"/>
    <col min="11524" max="11524" width="19.5703125" style="22" customWidth="1"/>
    <col min="11525" max="11525" width="18.42578125" style="22" customWidth="1"/>
    <col min="11526" max="11776" width="9.140625" style="22"/>
    <col min="11777" max="11777" width="4.140625" style="22" customWidth="1"/>
    <col min="11778" max="11778" width="45.42578125" style="22" customWidth="1"/>
    <col min="11779" max="11779" width="29.7109375" style="22" customWidth="1"/>
    <col min="11780" max="11780" width="19.5703125" style="22" customWidth="1"/>
    <col min="11781" max="11781" width="18.42578125" style="22" customWidth="1"/>
    <col min="11782" max="12032" width="9.140625" style="22"/>
    <col min="12033" max="12033" width="4.140625" style="22" customWidth="1"/>
    <col min="12034" max="12034" width="45.42578125" style="22" customWidth="1"/>
    <col min="12035" max="12035" width="29.7109375" style="22" customWidth="1"/>
    <col min="12036" max="12036" width="19.5703125" style="22" customWidth="1"/>
    <col min="12037" max="12037" width="18.42578125" style="22" customWidth="1"/>
    <col min="12038" max="12288" width="9.140625" style="22"/>
    <col min="12289" max="12289" width="4.140625" style="22" customWidth="1"/>
    <col min="12290" max="12290" width="45.42578125" style="22" customWidth="1"/>
    <col min="12291" max="12291" width="29.7109375" style="22" customWidth="1"/>
    <col min="12292" max="12292" width="19.5703125" style="22" customWidth="1"/>
    <col min="12293" max="12293" width="18.42578125" style="22" customWidth="1"/>
    <col min="12294" max="12544" width="9.140625" style="22"/>
    <col min="12545" max="12545" width="4.140625" style="22" customWidth="1"/>
    <col min="12546" max="12546" width="45.42578125" style="22" customWidth="1"/>
    <col min="12547" max="12547" width="29.7109375" style="22" customWidth="1"/>
    <col min="12548" max="12548" width="19.5703125" style="22" customWidth="1"/>
    <col min="12549" max="12549" width="18.42578125" style="22" customWidth="1"/>
    <col min="12550" max="12800" width="9.140625" style="22"/>
    <col min="12801" max="12801" width="4.140625" style="22" customWidth="1"/>
    <col min="12802" max="12802" width="45.42578125" style="22" customWidth="1"/>
    <col min="12803" max="12803" width="29.7109375" style="22" customWidth="1"/>
    <col min="12804" max="12804" width="19.5703125" style="22" customWidth="1"/>
    <col min="12805" max="12805" width="18.42578125" style="22" customWidth="1"/>
    <col min="12806" max="13056" width="9.140625" style="22"/>
    <col min="13057" max="13057" width="4.140625" style="22" customWidth="1"/>
    <col min="13058" max="13058" width="45.42578125" style="22" customWidth="1"/>
    <col min="13059" max="13059" width="29.7109375" style="22" customWidth="1"/>
    <col min="13060" max="13060" width="19.5703125" style="22" customWidth="1"/>
    <col min="13061" max="13061" width="18.42578125" style="22" customWidth="1"/>
    <col min="13062" max="13312" width="9.140625" style="22"/>
    <col min="13313" max="13313" width="4.140625" style="22" customWidth="1"/>
    <col min="13314" max="13314" width="45.42578125" style="22" customWidth="1"/>
    <col min="13315" max="13315" width="29.7109375" style="22" customWidth="1"/>
    <col min="13316" max="13316" width="19.5703125" style="22" customWidth="1"/>
    <col min="13317" max="13317" width="18.42578125" style="22" customWidth="1"/>
    <col min="13318" max="13568" width="9.140625" style="22"/>
    <col min="13569" max="13569" width="4.140625" style="22" customWidth="1"/>
    <col min="13570" max="13570" width="45.42578125" style="22" customWidth="1"/>
    <col min="13571" max="13571" width="29.7109375" style="22" customWidth="1"/>
    <col min="13572" max="13572" width="19.5703125" style="22" customWidth="1"/>
    <col min="13573" max="13573" width="18.42578125" style="22" customWidth="1"/>
    <col min="13574" max="13824" width="9.140625" style="22"/>
    <col min="13825" max="13825" width="4.140625" style="22" customWidth="1"/>
    <col min="13826" max="13826" width="45.42578125" style="22" customWidth="1"/>
    <col min="13827" max="13827" width="29.7109375" style="22" customWidth="1"/>
    <col min="13828" max="13828" width="19.5703125" style="22" customWidth="1"/>
    <col min="13829" max="13829" width="18.42578125" style="22" customWidth="1"/>
    <col min="13830" max="14080" width="9.140625" style="22"/>
    <col min="14081" max="14081" width="4.140625" style="22" customWidth="1"/>
    <col min="14082" max="14082" width="45.42578125" style="22" customWidth="1"/>
    <col min="14083" max="14083" width="29.7109375" style="22" customWidth="1"/>
    <col min="14084" max="14084" width="19.5703125" style="22" customWidth="1"/>
    <col min="14085" max="14085" width="18.42578125" style="22" customWidth="1"/>
    <col min="14086" max="14336" width="9.140625" style="22"/>
    <col min="14337" max="14337" width="4.140625" style="22" customWidth="1"/>
    <col min="14338" max="14338" width="45.42578125" style="22" customWidth="1"/>
    <col min="14339" max="14339" width="29.7109375" style="22" customWidth="1"/>
    <col min="14340" max="14340" width="19.5703125" style="22" customWidth="1"/>
    <col min="14341" max="14341" width="18.42578125" style="22" customWidth="1"/>
    <col min="14342" max="14592" width="9.140625" style="22"/>
    <col min="14593" max="14593" width="4.140625" style="22" customWidth="1"/>
    <col min="14594" max="14594" width="45.42578125" style="22" customWidth="1"/>
    <col min="14595" max="14595" width="29.7109375" style="22" customWidth="1"/>
    <col min="14596" max="14596" width="19.5703125" style="22" customWidth="1"/>
    <col min="14597" max="14597" width="18.42578125" style="22" customWidth="1"/>
    <col min="14598" max="14848" width="9.140625" style="22"/>
    <col min="14849" max="14849" width="4.140625" style="22" customWidth="1"/>
    <col min="14850" max="14850" width="45.42578125" style="22" customWidth="1"/>
    <col min="14851" max="14851" width="29.7109375" style="22" customWidth="1"/>
    <col min="14852" max="14852" width="19.5703125" style="22" customWidth="1"/>
    <col min="14853" max="14853" width="18.42578125" style="22" customWidth="1"/>
    <col min="14854" max="15104" width="9.140625" style="22"/>
    <col min="15105" max="15105" width="4.140625" style="22" customWidth="1"/>
    <col min="15106" max="15106" width="45.42578125" style="22" customWidth="1"/>
    <col min="15107" max="15107" width="29.7109375" style="22" customWidth="1"/>
    <col min="15108" max="15108" width="19.5703125" style="22" customWidth="1"/>
    <col min="15109" max="15109" width="18.42578125" style="22" customWidth="1"/>
    <col min="15110" max="15360" width="9.140625" style="22"/>
    <col min="15361" max="15361" width="4.140625" style="22" customWidth="1"/>
    <col min="15362" max="15362" width="45.42578125" style="22" customWidth="1"/>
    <col min="15363" max="15363" width="29.7109375" style="22" customWidth="1"/>
    <col min="15364" max="15364" width="19.5703125" style="22" customWidth="1"/>
    <col min="15365" max="15365" width="18.42578125" style="22" customWidth="1"/>
    <col min="15366" max="15616" width="9.140625" style="22"/>
    <col min="15617" max="15617" width="4.140625" style="22" customWidth="1"/>
    <col min="15618" max="15618" width="45.42578125" style="22" customWidth="1"/>
    <col min="15619" max="15619" width="29.7109375" style="22" customWidth="1"/>
    <col min="15620" max="15620" width="19.5703125" style="22" customWidth="1"/>
    <col min="15621" max="15621" width="18.42578125" style="22" customWidth="1"/>
    <col min="15622" max="15872" width="9.140625" style="22"/>
    <col min="15873" max="15873" width="4.140625" style="22" customWidth="1"/>
    <col min="15874" max="15874" width="45.42578125" style="22" customWidth="1"/>
    <col min="15875" max="15875" width="29.7109375" style="22" customWidth="1"/>
    <col min="15876" max="15876" width="19.5703125" style="22" customWidth="1"/>
    <col min="15877" max="15877" width="18.42578125" style="22" customWidth="1"/>
    <col min="15878" max="16128" width="9.140625" style="22"/>
    <col min="16129" max="16129" width="4.140625" style="22" customWidth="1"/>
    <col min="16130" max="16130" width="45.42578125" style="22" customWidth="1"/>
    <col min="16131" max="16131" width="29.7109375" style="22" customWidth="1"/>
    <col min="16132" max="16132" width="19.5703125" style="22" customWidth="1"/>
    <col min="16133" max="16133" width="18.42578125" style="22" customWidth="1"/>
    <col min="16134" max="16384" width="9.140625" style="22"/>
  </cols>
  <sheetData>
    <row r="1" spans="1:14" ht="21.75" customHeight="1">
      <c r="A1" s="1"/>
      <c r="B1" s="1"/>
      <c r="C1" s="1"/>
      <c r="D1" s="254" t="s">
        <v>370</v>
      </c>
      <c r="E1" s="315"/>
    </row>
    <row r="2" spans="1:14" ht="53.25" customHeight="1">
      <c r="A2" s="1"/>
      <c r="B2" s="1"/>
      <c r="C2" s="1"/>
      <c r="D2" s="305" t="s">
        <v>16</v>
      </c>
      <c r="E2" s="316"/>
    </row>
    <row r="3" spans="1:14" ht="30.75" customHeight="1">
      <c r="A3" s="317" t="s">
        <v>69</v>
      </c>
      <c r="B3" s="317"/>
      <c r="C3" s="317"/>
      <c r="D3" s="317"/>
      <c r="E3" s="317"/>
    </row>
    <row r="4" spans="1:14" ht="15" customHeight="1">
      <c r="A4" s="310" t="s">
        <v>1</v>
      </c>
      <c r="B4" s="310"/>
      <c r="C4" s="310"/>
      <c r="D4" s="310"/>
      <c r="E4" s="310"/>
    </row>
    <row r="5" spans="1:14" ht="16.5">
      <c r="A5" s="310"/>
      <c r="B5" s="310"/>
      <c r="C5" s="310"/>
      <c r="D5" s="310"/>
      <c r="E5" s="1"/>
    </row>
    <row r="6" spans="1:14" ht="16.5">
      <c r="A6" s="6"/>
      <c r="B6" s="6"/>
      <c r="C6" s="6"/>
      <c r="D6" s="6"/>
      <c r="E6" s="6"/>
      <c r="F6" s="23"/>
      <c r="G6" s="23"/>
      <c r="H6" s="23"/>
      <c r="I6" s="23"/>
      <c r="J6" s="23"/>
      <c r="K6" s="23"/>
      <c r="L6" s="23"/>
      <c r="M6" s="23"/>
    </row>
    <row r="7" spans="1:14" ht="66">
      <c r="A7" s="47" t="s">
        <v>2</v>
      </c>
      <c r="B7" s="47" t="s">
        <v>70</v>
      </c>
      <c r="C7" s="47" t="s">
        <v>71</v>
      </c>
      <c r="D7" s="47" t="s">
        <v>72</v>
      </c>
      <c r="E7" s="47" t="s">
        <v>73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18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23"/>
      <c r="G8" s="23"/>
      <c r="H8" s="23"/>
      <c r="I8" s="23"/>
      <c r="J8" s="23"/>
      <c r="K8" s="23"/>
      <c r="L8" s="23"/>
      <c r="M8" s="23"/>
    </row>
    <row r="9" spans="1:14" s="53" customFormat="1" ht="57" customHeight="1">
      <c r="A9" s="312" t="s">
        <v>74</v>
      </c>
      <c r="B9" s="313"/>
      <c r="C9" s="313"/>
      <c r="D9" s="313"/>
      <c r="E9" s="314"/>
      <c r="F9" s="52"/>
      <c r="G9" s="52"/>
      <c r="H9" s="52"/>
      <c r="I9" s="52"/>
      <c r="J9" s="52"/>
      <c r="K9" s="52"/>
      <c r="L9" s="52"/>
      <c r="M9" s="52"/>
    </row>
    <row r="10" spans="1:1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23"/>
      <c r="B18" s="5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mergeCells count="6">
    <mergeCell ref="A9:E9"/>
    <mergeCell ref="D1:E1"/>
    <mergeCell ref="D2:E2"/>
    <mergeCell ref="A3:E3"/>
    <mergeCell ref="A4:E4"/>
    <mergeCell ref="A5:D5"/>
  </mergeCells>
  <pageMargins left="0.59055118110236227" right="0.59055118110236227" top="1.1811023622047245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80" zoomScaleNormal="80" workbookViewId="0">
      <selection activeCell="E18" sqref="E18"/>
    </sheetView>
  </sheetViews>
  <sheetFormatPr defaultRowHeight="15.75"/>
  <cols>
    <col min="1" max="1" width="6.85546875" style="22" customWidth="1"/>
    <col min="2" max="2" width="20.28515625" style="22" customWidth="1"/>
    <col min="3" max="3" width="14.140625" style="22" customWidth="1"/>
    <col min="4" max="4" width="14.42578125" style="22" customWidth="1"/>
    <col min="5" max="5" width="14.140625" style="22" customWidth="1"/>
    <col min="6" max="7" width="12.42578125" style="22" customWidth="1"/>
    <col min="8" max="8" width="24.42578125" style="22" customWidth="1"/>
    <col min="9" max="11" width="12.42578125" style="22" customWidth="1"/>
    <col min="12" max="12" width="11.140625" style="22" customWidth="1"/>
    <col min="13" max="254" width="9.140625" style="22"/>
    <col min="255" max="255" width="6.85546875" style="22" customWidth="1"/>
    <col min="256" max="256" width="33.42578125" style="22" customWidth="1"/>
    <col min="257" max="257" width="14.140625" style="22" customWidth="1"/>
    <col min="258" max="258" width="14.42578125" style="22" customWidth="1"/>
    <col min="259" max="259" width="14.140625" style="22" customWidth="1"/>
    <col min="260" max="260" width="12.42578125" style="22" customWidth="1"/>
    <col min="261" max="261" width="10.85546875" style="22" customWidth="1"/>
    <col min="262" max="262" width="13.85546875" style="22" customWidth="1"/>
    <col min="263" max="263" width="14.7109375" style="22" customWidth="1"/>
    <col min="264" max="264" width="14.140625" style="22" customWidth="1"/>
    <col min="265" max="265" width="12.42578125" style="22" customWidth="1"/>
    <col min="266" max="266" width="9.7109375" style="22" customWidth="1"/>
    <col min="267" max="510" width="9.140625" style="22"/>
    <col min="511" max="511" width="6.85546875" style="22" customWidth="1"/>
    <col min="512" max="512" width="33.42578125" style="22" customWidth="1"/>
    <col min="513" max="513" width="14.140625" style="22" customWidth="1"/>
    <col min="514" max="514" width="14.42578125" style="22" customWidth="1"/>
    <col min="515" max="515" width="14.140625" style="22" customWidth="1"/>
    <col min="516" max="516" width="12.42578125" style="22" customWidth="1"/>
    <col min="517" max="517" width="10.85546875" style="22" customWidth="1"/>
    <col min="518" max="518" width="13.85546875" style="22" customWidth="1"/>
    <col min="519" max="519" width="14.7109375" style="22" customWidth="1"/>
    <col min="520" max="520" width="14.140625" style="22" customWidth="1"/>
    <col min="521" max="521" width="12.42578125" style="22" customWidth="1"/>
    <col min="522" max="522" width="9.7109375" style="22" customWidth="1"/>
    <col min="523" max="766" width="9.140625" style="22"/>
    <col min="767" max="767" width="6.85546875" style="22" customWidth="1"/>
    <col min="768" max="768" width="33.42578125" style="22" customWidth="1"/>
    <col min="769" max="769" width="14.140625" style="22" customWidth="1"/>
    <col min="770" max="770" width="14.42578125" style="22" customWidth="1"/>
    <col min="771" max="771" width="14.140625" style="22" customWidth="1"/>
    <col min="772" max="772" width="12.42578125" style="22" customWidth="1"/>
    <col min="773" max="773" width="10.85546875" style="22" customWidth="1"/>
    <col min="774" max="774" width="13.85546875" style="22" customWidth="1"/>
    <col min="775" max="775" width="14.7109375" style="22" customWidth="1"/>
    <col min="776" max="776" width="14.140625" style="22" customWidth="1"/>
    <col min="777" max="777" width="12.42578125" style="22" customWidth="1"/>
    <col min="778" max="778" width="9.7109375" style="22" customWidth="1"/>
    <col min="779" max="1022" width="9.140625" style="22"/>
    <col min="1023" max="1023" width="6.85546875" style="22" customWidth="1"/>
    <col min="1024" max="1024" width="33.42578125" style="22" customWidth="1"/>
    <col min="1025" max="1025" width="14.140625" style="22" customWidth="1"/>
    <col min="1026" max="1026" width="14.42578125" style="22" customWidth="1"/>
    <col min="1027" max="1027" width="14.140625" style="22" customWidth="1"/>
    <col min="1028" max="1028" width="12.42578125" style="22" customWidth="1"/>
    <col min="1029" max="1029" width="10.85546875" style="22" customWidth="1"/>
    <col min="1030" max="1030" width="13.85546875" style="22" customWidth="1"/>
    <col min="1031" max="1031" width="14.7109375" style="22" customWidth="1"/>
    <col min="1032" max="1032" width="14.140625" style="22" customWidth="1"/>
    <col min="1033" max="1033" width="12.42578125" style="22" customWidth="1"/>
    <col min="1034" max="1034" width="9.7109375" style="22" customWidth="1"/>
    <col min="1035" max="1278" width="9.140625" style="22"/>
    <col min="1279" max="1279" width="6.85546875" style="22" customWidth="1"/>
    <col min="1280" max="1280" width="33.42578125" style="22" customWidth="1"/>
    <col min="1281" max="1281" width="14.140625" style="22" customWidth="1"/>
    <col min="1282" max="1282" width="14.42578125" style="22" customWidth="1"/>
    <col min="1283" max="1283" width="14.140625" style="22" customWidth="1"/>
    <col min="1284" max="1284" width="12.42578125" style="22" customWidth="1"/>
    <col min="1285" max="1285" width="10.85546875" style="22" customWidth="1"/>
    <col min="1286" max="1286" width="13.85546875" style="22" customWidth="1"/>
    <col min="1287" max="1287" width="14.7109375" style="22" customWidth="1"/>
    <col min="1288" max="1288" width="14.140625" style="22" customWidth="1"/>
    <col min="1289" max="1289" width="12.42578125" style="22" customWidth="1"/>
    <col min="1290" max="1290" width="9.7109375" style="22" customWidth="1"/>
    <col min="1291" max="1534" width="9.140625" style="22"/>
    <col min="1535" max="1535" width="6.85546875" style="22" customWidth="1"/>
    <col min="1536" max="1536" width="33.42578125" style="22" customWidth="1"/>
    <col min="1537" max="1537" width="14.140625" style="22" customWidth="1"/>
    <col min="1538" max="1538" width="14.42578125" style="22" customWidth="1"/>
    <col min="1539" max="1539" width="14.140625" style="22" customWidth="1"/>
    <col min="1540" max="1540" width="12.42578125" style="22" customWidth="1"/>
    <col min="1541" max="1541" width="10.85546875" style="22" customWidth="1"/>
    <col min="1542" max="1542" width="13.85546875" style="22" customWidth="1"/>
    <col min="1543" max="1543" width="14.7109375" style="22" customWidth="1"/>
    <col min="1544" max="1544" width="14.140625" style="22" customWidth="1"/>
    <col min="1545" max="1545" width="12.42578125" style="22" customWidth="1"/>
    <col min="1546" max="1546" width="9.7109375" style="22" customWidth="1"/>
    <col min="1547" max="1790" width="9.140625" style="22"/>
    <col min="1791" max="1791" width="6.85546875" style="22" customWidth="1"/>
    <col min="1792" max="1792" width="33.42578125" style="22" customWidth="1"/>
    <col min="1793" max="1793" width="14.140625" style="22" customWidth="1"/>
    <col min="1794" max="1794" width="14.42578125" style="22" customWidth="1"/>
    <col min="1795" max="1795" width="14.140625" style="22" customWidth="1"/>
    <col min="1796" max="1796" width="12.42578125" style="22" customWidth="1"/>
    <col min="1797" max="1797" width="10.85546875" style="22" customWidth="1"/>
    <col min="1798" max="1798" width="13.85546875" style="22" customWidth="1"/>
    <col min="1799" max="1799" width="14.7109375" style="22" customWidth="1"/>
    <col min="1800" max="1800" width="14.140625" style="22" customWidth="1"/>
    <col min="1801" max="1801" width="12.42578125" style="22" customWidth="1"/>
    <col min="1802" max="1802" width="9.7109375" style="22" customWidth="1"/>
    <col min="1803" max="2046" width="9.140625" style="22"/>
    <col min="2047" max="2047" width="6.85546875" style="22" customWidth="1"/>
    <col min="2048" max="2048" width="33.42578125" style="22" customWidth="1"/>
    <col min="2049" max="2049" width="14.140625" style="22" customWidth="1"/>
    <col min="2050" max="2050" width="14.42578125" style="22" customWidth="1"/>
    <col min="2051" max="2051" width="14.140625" style="22" customWidth="1"/>
    <col min="2052" max="2052" width="12.42578125" style="22" customWidth="1"/>
    <col min="2053" max="2053" width="10.85546875" style="22" customWidth="1"/>
    <col min="2054" max="2054" width="13.85546875" style="22" customWidth="1"/>
    <col min="2055" max="2055" width="14.7109375" style="22" customWidth="1"/>
    <col min="2056" max="2056" width="14.140625" style="22" customWidth="1"/>
    <col min="2057" max="2057" width="12.42578125" style="22" customWidth="1"/>
    <col min="2058" max="2058" width="9.7109375" style="22" customWidth="1"/>
    <col min="2059" max="2302" width="9.140625" style="22"/>
    <col min="2303" max="2303" width="6.85546875" style="22" customWidth="1"/>
    <col min="2304" max="2304" width="33.42578125" style="22" customWidth="1"/>
    <col min="2305" max="2305" width="14.140625" style="22" customWidth="1"/>
    <col min="2306" max="2306" width="14.42578125" style="22" customWidth="1"/>
    <col min="2307" max="2307" width="14.140625" style="22" customWidth="1"/>
    <col min="2308" max="2308" width="12.42578125" style="22" customWidth="1"/>
    <col min="2309" max="2309" width="10.85546875" style="22" customWidth="1"/>
    <col min="2310" max="2310" width="13.85546875" style="22" customWidth="1"/>
    <col min="2311" max="2311" width="14.7109375" style="22" customWidth="1"/>
    <col min="2312" max="2312" width="14.140625" style="22" customWidth="1"/>
    <col min="2313" max="2313" width="12.42578125" style="22" customWidth="1"/>
    <col min="2314" max="2314" width="9.7109375" style="22" customWidth="1"/>
    <col min="2315" max="2558" width="9.140625" style="22"/>
    <col min="2559" max="2559" width="6.85546875" style="22" customWidth="1"/>
    <col min="2560" max="2560" width="33.42578125" style="22" customWidth="1"/>
    <col min="2561" max="2561" width="14.140625" style="22" customWidth="1"/>
    <col min="2562" max="2562" width="14.42578125" style="22" customWidth="1"/>
    <col min="2563" max="2563" width="14.140625" style="22" customWidth="1"/>
    <col min="2564" max="2564" width="12.42578125" style="22" customWidth="1"/>
    <col min="2565" max="2565" width="10.85546875" style="22" customWidth="1"/>
    <col min="2566" max="2566" width="13.85546875" style="22" customWidth="1"/>
    <col min="2567" max="2567" width="14.7109375" style="22" customWidth="1"/>
    <col min="2568" max="2568" width="14.140625" style="22" customWidth="1"/>
    <col min="2569" max="2569" width="12.42578125" style="22" customWidth="1"/>
    <col min="2570" max="2570" width="9.7109375" style="22" customWidth="1"/>
    <col min="2571" max="2814" width="9.140625" style="22"/>
    <col min="2815" max="2815" width="6.85546875" style="22" customWidth="1"/>
    <col min="2816" max="2816" width="33.42578125" style="22" customWidth="1"/>
    <col min="2817" max="2817" width="14.140625" style="22" customWidth="1"/>
    <col min="2818" max="2818" width="14.42578125" style="22" customWidth="1"/>
    <col min="2819" max="2819" width="14.140625" style="22" customWidth="1"/>
    <col min="2820" max="2820" width="12.42578125" style="22" customWidth="1"/>
    <col min="2821" max="2821" width="10.85546875" style="22" customWidth="1"/>
    <col min="2822" max="2822" width="13.85546875" style="22" customWidth="1"/>
    <col min="2823" max="2823" width="14.7109375" style="22" customWidth="1"/>
    <col min="2824" max="2824" width="14.140625" style="22" customWidth="1"/>
    <col min="2825" max="2825" width="12.42578125" style="22" customWidth="1"/>
    <col min="2826" max="2826" width="9.7109375" style="22" customWidth="1"/>
    <col min="2827" max="3070" width="9.140625" style="22"/>
    <col min="3071" max="3071" width="6.85546875" style="22" customWidth="1"/>
    <col min="3072" max="3072" width="33.42578125" style="22" customWidth="1"/>
    <col min="3073" max="3073" width="14.140625" style="22" customWidth="1"/>
    <col min="3074" max="3074" width="14.42578125" style="22" customWidth="1"/>
    <col min="3075" max="3075" width="14.140625" style="22" customWidth="1"/>
    <col min="3076" max="3076" width="12.42578125" style="22" customWidth="1"/>
    <col min="3077" max="3077" width="10.85546875" style="22" customWidth="1"/>
    <col min="3078" max="3078" width="13.85546875" style="22" customWidth="1"/>
    <col min="3079" max="3079" width="14.7109375" style="22" customWidth="1"/>
    <col min="3080" max="3080" width="14.140625" style="22" customWidth="1"/>
    <col min="3081" max="3081" width="12.42578125" style="22" customWidth="1"/>
    <col min="3082" max="3082" width="9.7109375" style="22" customWidth="1"/>
    <col min="3083" max="3326" width="9.140625" style="22"/>
    <col min="3327" max="3327" width="6.85546875" style="22" customWidth="1"/>
    <col min="3328" max="3328" width="33.42578125" style="22" customWidth="1"/>
    <col min="3329" max="3329" width="14.140625" style="22" customWidth="1"/>
    <col min="3330" max="3330" width="14.42578125" style="22" customWidth="1"/>
    <col min="3331" max="3331" width="14.140625" style="22" customWidth="1"/>
    <col min="3332" max="3332" width="12.42578125" style="22" customWidth="1"/>
    <col min="3333" max="3333" width="10.85546875" style="22" customWidth="1"/>
    <col min="3334" max="3334" width="13.85546875" style="22" customWidth="1"/>
    <col min="3335" max="3335" width="14.7109375" style="22" customWidth="1"/>
    <col min="3336" max="3336" width="14.140625" style="22" customWidth="1"/>
    <col min="3337" max="3337" width="12.42578125" style="22" customWidth="1"/>
    <col min="3338" max="3338" width="9.7109375" style="22" customWidth="1"/>
    <col min="3339" max="3582" width="9.140625" style="22"/>
    <col min="3583" max="3583" width="6.85546875" style="22" customWidth="1"/>
    <col min="3584" max="3584" width="33.42578125" style="22" customWidth="1"/>
    <col min="3585" max="3585" width="14.140625" style="22" customWidth="1"/>
    <col min="3586" max="3586" width="14.42578125" style="22" customWidth="1"/>
    <col min="3587" max="3587" width="14.140625" style="22" customWidth="1"/>
    <col min="3588" max="3588" width="12.42578125" style="22" customWidth="1"/>
    <col min="3589" max="3589" width="10.85546875" style="22" customWidth="1"/>
    <col min="3590" max="3590" width="13.85546875" style="22" customWidth="1"/>
    <col min="3591" max="3591" width="14.7109375" style="22" customWidth="1"/>
    <col min="3592" max="3592" width="14.140625" style="22" customWidth="1"/>
    <col min="3593" max="3593" width="12.42578125" style="22" customWidth="1"/>
    <col min="3594" max="3594" width="9.7109375" style="22" customWidth="1"/>
    <col min="3595" max="3838" width="9.140625" style="22"/>
    <col min="3839" max="3839" width="6.85546875" style="22" customWidth="1"/>
    <col min="3840" max="3840" width="33.42578125" style="22" customWidth="1"/>
    <col min="3841" max="3841" width="14.140625" style="22" customWidth="1"/>
    <col min="3842" max="3842" width="14.42578125" style="22" customWidth="1"/>
    <col min="3843" max="3843" width="14.140625" style="22" customWidth="1"/>
    <col min="3844" max="3844" width="12.42578125" style="22" customWidth="1"/>
    <col min="3845" max="3845" width="10.85546875" style="22" customWidth="1"/>
    <col min="3846" max="3846" width="13.85546875" style="22" customWidth="1"/>
    <col min="3847" max="3847" width="14.7109375" style="22" customWidth="1"/>
    <col min="3848" max="3848" width="14.140625" style="22" customWidth="1"/>
    <col min="3849" max="3849" width="12.42578125" style="22" customWidth="1"/>
    <col min="3850" max="3850" width="9.7109375" style="22" customWidth="1"/>
    <col min="3851" max="4094" width="9.140625" style="22"/>
    <col min="4095" max="4095" width="6.85546875" style="22" customWidth="1"/>
    <col min="4096" max="4096" width="33.42578125" style="22" customWidth="1"/>
    <col min="4097" max="4097" width="14.140625" style="22" customWidth="1"/>
    <col min="4098" max="4098" width="14.42578125" style="22" customWidth="1"/>
    <col min="4099" max="4099" width="14.140625" style="22" customWidth="1"/>
    <col min="4100" max="4100" width="12.42578125" style="22" customWidth="1"/>
    <col min="4101" max="4101" width="10.85546875" style="22" customWidth="1"/>
    <col min="4102" max="4102" width="13.85546875" style="22" customWidth="1"/>
    <col min="4103" max="4103" width="14.7109375" style="22" customWidth="1"/>
    <col min="4104" max="4104" width="14.140625" style="22" customWidth="1"/>
    <col min="4105" max="4105" width="12.42578125" style="22" customWidth="1"/>
    <col min="4106" max="4106" width="9.7109375" style="22" customWidth="1"/>
    <col min="4107" max="4350" width="9.140625" style="22"/>
    <col min="4351" max="4351" width="6.85546875" style="22" customWidth="1"/>
    <col min="4352" max="4352" width="33.42578125" style="22" customWidth="1"/>
    <col min="4353" max="4353" width="14.140625" style="22" customWidth="1"/>
    <col min="4354" max="4354" width="14.42578125" style="22" customWidth="1"/>
    <col min="4355" max="4355" width="14.140625" style="22" customWidth="1"/>
    <col min="4356" max="4356" width="12.42578125" style="22" customWidth="1"/>
    <col min="4357" max="4357" width="10.85546875" style="22" customWidth="1"/>
    <col min="4358" max="4358" width="13.85546875" style="22" customWidth="1"/>
    <col min="4359" max="4359" width="14.7109375" style="22" customWidth="1"/>
    <col min="4360" max="4360" width="14.140625" style="22" customWidth="1"/>
    <col min="4361" max="4361" width="12.42578125" style="22" customWidth="1"/>
    <col min="4362" max="4362" width="9.7109375" style="22" customWidth="1"/>
    <col min="4363" max="4606" width="9.140625" style="22"/>
    <col min="4607" max="4607" width="6.85546875" style="22" customWidth="1"/>
    <col min="4608" max="4608" width="33.42578125" style="22" customWidth="1"/>
    <col min="4609" max="4609" width="14.140625" style="22" customWidth="1"/>
    <col min="4610" max="4610" width="14.42578125" style="22" customWidth="1"/>
    <col min="4611" max="4611" width="14.140625" style="22" customWidth="1"/>
    <col min="4612" max="4612" width="12.42578125" style="22" customWidth="1"/>
    <col min="4613" max="4613" width="10.85546875" style="22" customWidth="1"/>
    <col min="4614" max="4614" width="13.85546875" style="22" customWidth="1"/>
    <col min="4615" max="4615" width="14.7109375" style="22" customWidth="1"/>
    <col min="4616" max="4616" width="14.140625" style="22" customWidth="1"/>
    <col min="4617" max="4617" width="12.42578125" style="22" customWidth="1"/>
    <col min="4618" max="4618" width="9.7109375" style="22" customWidth="1"/>
    <col min="4619" max="4862" width="9.140625" style="22"/>
    <col min="4863" max="4863" width="6.85546875" style="22" customWidth="1"/>
    <col min="4864" max="4864" width="33.42578125" style="22" customWidth="1"/>
    <col min="4865" max="4865" width="14.140625" style="22" customWidth="1"/>
    <col min="4866" max="4866" width="14.42578125" style="22" customWidth="1"/>
    <col min="4867" max="4867" width="14.140625" style="22" customWidth="1"/>
    <col min="4868" max="4868" width="12.42578125" style="22" customWidth="1"/>
    <col min="4869" max="4869" width="10.85546875" style="22" customWidth="1"/>
    <col min="4870" max="4870" width="13.85546875" style="22" customWidth="1"/>
    <col min="4871" max="4871" width="14.7109375" style="22" customWidth="1"/>
    <col min="4872" max="4872" width="14.140625" style="22" customWidth="1"/>
    <col min="4873" max="4873" width="12.42578125" style="22" customWidth="1"/>
    <col min="4874" max="4874" width="9.7109375" style="22" customWidth="1"/>
    <col min="4875" max="5118" width="9.140625" style="22"/>
    <col min="5119" max="5119" width="6.85546875" style="22" customWidth="1"/>
    <col min="5120" max="5120" width="33.42578125" style="22" customWidth="1"/>
    <col min="5121" max="5121" width="14.140625" style="22" customWidth="1"/>
    <col min="5122" max="5122" width="14.42578125" style="22" customWidth="1"/>
    <col min="5123" max="5123" width="14.140625" style="22" customWidth="1"/>
    <col min="5124" max="5124" width="12.42578125" style="22" customWidth="1"/>
    <col min="5125" max="5125" width="10.85546875" style="22" customWidth="1"/>
    <col min="5126" max="5126" width="13.85546875" style="22" customWidth="1"/>
    <col min="5127" max="5127" width="14.7109375" style="22" customWidth="1"/>
    <col min="5128" max="5128" width="14.140625" style="22" customWidth="1"/>
    <col min="5129" max="5129" width="12.42578125" style="22" customWidth="1"/>
    <col min="5130" max="5130" width="9.7109375" style="22" customWidth="1"/>
    <col min="5131" max="5374" width="9.140625" style="22"/>
    <col min="5375" max="5375" width="6.85546875" style="22" customWidth="1"/>
    <col min="5376" max="5376" width="33.42578125" style="22" customWidth="1"/>
    <col min="5377" max="5377" width="14.140625" style="22" customWidth="1"/>
    <col min="5378" max="5378" width="14.42578125" style="22" customWidth="1"/>
    <col min="5379" max="5379" width="14.140625" style="22" customWidth="1"/>
    <col min="5380" max="5380" width="12.42578125" style="22" customWidth="1"/>
    <col min="5381" max="5381" width="10.85546875" style="22" customWidth="1"/>
    <col min="5382" max="5382" width="13.85546875" style="22" customWidth="1"/>
    <col min="5383" max="5383" width="14.7109375" style="22" customWidth="1"/>
    <col min="5384" max="5384" width="14.140625" style="22" customWidth="1"/>
    <col min="5385" max="5385" width="12.42578125" style="22" customWidth="1"/>
    <col min="5386" max="5386" width="9.7109375" style="22" customWidth="1"/>
    <col min="5387" max="5630" width="9.140625" style="22"/>
    <col min="5631" max="5631" width="6.85546875" style="22" customWidth="1"/>
    <col min="5632" max="5632" width="33.42578125" style="22" customWidth="1"/>
    <col min="5633" max="5633" width="14.140625" style="22" customWidth="1"/>
    <col min="5634" max="5634" width="14.42578125" style="22" customWidth="1"/>
    <col min="5635" max="5635" width="14.140625" style="22" customWidth="1"/>
    <col min="5636" max="5636" width="12.42578125" style="22" customWidth="1"/>
    <col min="5637" max="5637" width="10.85546875" style="22" customWidth="1"/>
    <col min="5638" max="5638" width="13.85546875" style="22" customWidth="1"/>
    <col min="5639" max="5639" width="14.7109375" style="22" customWidth="1"/>
    <col min="5640" max="5640" width="14.140625" style="22" customWidth="1"/>
    <col min="5641" max="5641" width="12.42578125" style="22" customWidth="1"/>
    <col min="5642" max="5642" width="9.7109375" style="22" customWidth="1"/>
    <col min="5643" max="5886" width="9.140625" style="22"/>
    <col min="5887" max="5887" width="6.85546875" style="22" customWidth="1"/>
    <col min="5888" max="5888" width="33.42578125" style="22" customWidth="1"/>
    <col min="5889" max="5889" width="14.140625" style="22" customWidth="1"/>
    <col min="5890" max="5890" width="14.42578125" style="22" customWidth="1"/>
    <col min="5891" max="5891" width="14.140625" style="22" customWidth="1"/>
    <col min="5892" max="5892" width="12.42578125" style="22" customWidth="1"/>
    <col min="5893" max="5893" width="10.85546875" style="22" customWidth="1"/>
    <col min="5894" max="5894" width="13.85546875" style="22" customWidth="1"/>
    <col min="5895" max="5895" width="14.7109375" style="22" customWidth="1"/>
    <col min="5896" max="5896" width="14.140625" style="22" customWidth="1"/>
    <col min="5897" max="5897" width="12.42578125" style="22" customWidth="1"/>
    <col min="5898" max="5898" width="9.7109375" style="22" customWidth="1"/>
    <col min="5899" max="6142" width="9.140625" style="22"/>
    <col min="6143" max="6143" width="6.85546875" style="22" customWidth="1"/>
    <col min="6144" max="6144" width="33.42578125" style="22" customWidth="1"/>
    <col min="6145" max="6145" width="14.140625" style="22" customWidth="1"/>
    <col min="6146" max="6146" width="14.42578125" style="22" customWidth="1"/>
    <col min="6147" max="6147" width="14.140625" style="22" customWidth="1"/>
    <col min="6148" max="6148" width="12.42578125" style="22" customWidth="1"/>
    <col min="6149" max="6149" width="10.85546875" style="22" customWidth="1"/>
    <col min="6150" max="6150" width="13.85546875" style="22" customWidth="1"/>
    <col min="6151" max="6151" width="14.7109375" style="22" customWidth="1"/>
    <col min="6152" max="6152" width="14.140625" style="22" customWidth="1"/>
    <col min="6153" max="6153" width="12.42578125" style="22" customWidth="1"/>
    <col min="6154" max="6154" width="9.7109375" style="22" customWidth="1"/>
    <col min="6155" max="6398" width="9.140625" style="22"/>
    <col min="6399" max="6399" width="6.85546875" style="22" customWidth="1"/>
    <col min="6400" max="6400" width="33.42578125" style="22" customWidth="1"/>
    <col min="6401" max="6401" width="14.140625" style="22" customWidth="1"/>
    <col min="6402" max="6402" width="14.42578125" style="22" customWidth="1"/>
    <col min="6403" max="6403" width="14.140625" style="22" customWidth="1"/>
    <col min="6404" max="6404" width="12.42578125" style="22" customWidth="1"/>
    <col min="6405" max="6405" width="10.85546875" style="22" customWidth="1"/>
    <col min="6406" max="6406" width="13.85546875" style="22" customWidth="1"/>
    <col min="6407" max="6407" width="14.7109375" style="22" customWidth="1"/>
    <col min="6408" max="6408" width="14.140625" style="22" customWidth="1"/>
    <col min="6409" max="6409" width="12.42578125" style="22" customWidth="1"/>
    <col min="6410" max="6410" width="9.7109375" style="22" customWidth="1"/>
    <col min="6411" max="6654" width="9.140625" style="22"/>
    <col min="6655" max="6655" width="6.85546875" style="22" customWidth="1"/>
    <col min="6656" max="6656" width="33.42578125" style="22" customWidth="1"/>
    <col min="6657" max="6657" width="14.140625" style="22" customWidth="1"/>
    <col min="6658" max="6658" width="14.42578125" style="22" customWidth="1"/>
    <col min="6659" max="6659" width="14.140625" style="22" customWidth="1"/>
    <col min="6660" max="6660" width="12.42578125" style="22" customWidth="1"/>
    <col min="6661" max="6661" width="10.85546875" style="22" customWidth="1"/>
    <col min="6662" max="6662" width="13.85546875" style="22" customWidth="1"/>
    <col min="6663" max="6663" width="14.7109375" style="22" customWidth="1"/>
    <col min="6664" max="6664" width="14.140625" style="22" customWidth="1"/>
    <col min="6665" max="6665" width="12.42578125" style="22" customWidth="1"/>
    <col min="6666" max="6666" width="9.7109375" style="22" customWidth="1"/>
    <col min="6667" max="6910" width="9.140625" style="22"/>
    <col min="6911" max="6911" width="6.85546875" style="22" customWidth="1"/>
    <col min="6912" max="6912" width="33.42578125" style="22" customWidth="1"/>
    <col min="6913" max="6913" width="14.140625" style="22" customWidth="1"/>
    <col min="6914" max="6914" width="14.42578125" style="22" customWidth="1"/>
    <col min="6915" max="6915" width="14.140625" style="22" customWidth="1"/>
    <col min="6916" max="6916" width="12.42578125" style="22" customWidth="1"/>
    <col min="6917" max="6917" width="10.85546875" style="22" customWidth="1"/>
    <col min="6918" max="6918" width="13.85546875" style="22" customWidth="1"/>
    <col min="6919" max="6919" width="14.7109375" style="22" customWidth="1"/>
    <col min="6920" max="6920" width="14.140625" style="22" customWidth="1"/>
    <col min="6921" max="6921" width="12.42578125" style="22" customWidth="1"/>
    <col min="6922" max="6922" width="9.7109375" style="22" customWidth="1"/>
    <col min="6923" max="7166" width="9.140625" style="22"/>
    <col min="7167" max="7167" width="6.85546875" style="22" customWidth="1"/>
    <col min="7168" max="7168" width="33.42578125" style="22" customWidth="1"/>
    <col min="7169" max="7169" width="14.140625" style="22" customWidth="1"/>
    <col min="7170" max="7170" width="14.42578125" style="22" customWidth="1"/>
    <col min="7171" max="7171" width="14.140625" style="22" customWidth="1"/>
    <col min="7172" max="7172" width="12.42578125" style="22" customWidth="1"/>
    <col min="7173" max="7173" width="10.85546875" style="22" customWidth="1"/>
    <col min="7174" max="7174" width="13.85546875" style="22" customWidth="1"/>
    <col min="7175" max="7175" width="14.7109375" style="22" customWidth="1"/>
    <col min="7176" max="7176" width="14.140625" style="22" customWidth="1"/>
    <col min="7177" max="7177" width="12.42578125" style="22" customWidth="1"/>
    <col min="7178" max="7178" width="9.7109375" style="22" customWidth="1"/>
    <col min="7179" max="7422" width="9.140625" style="22"/>
    <col min="7423" max="7423" width="6.85546875" style="22" customWidth="1"/>
    <col min="7424" max="7424" width="33.42578125" style="22" customWidth="1"/>
    <col min="7425" max="7425" width="14.140625" style="22" customWidth="1"/>
    <col min="7426" max="7426" width="14.42578125" style="22" customWidth="1"/>
    <col min="7427" max="7427" width="14.140625" style="22" customWidth="1"/>
    <col min="7428" max="7428" width="12.42578125" style="22" customWidth="1"/>
    <col min="7429" max="7429" width="10.85546875" style="22" customWidth="1"/>
    <col min="7430" max="7430" width="13.85546875" style="22" customWidth="1"/>
    <col min="7431" max="7431" width="14.7109375" style="22" customWidth="1"/>
    <col min="7432" max="7432" width="14.140625" style="22" customWidth="1"/>
    <col min="7433" max="7433" width="12.42578125" style="22" customWidth="1"/>
    <col min="7434" max="7434" width="9.7109375" style="22" customWidth="1"/>
    <col min="7435" max="7678" width="9.140625" style="22"/>
    <col min="7679" max="7679" width="6.85546875" style="22" customWidth="1"/>
    <col min="7680" max="7680" width="33.42578125" style="22" customWidth="1"/>
    <col min="7681" max="7681" width="14.140625" style="22" customWidth="1"/>
    <col min="7682" max="7682" width="14.42578125" style="22" customWidth="1"/>
    <col min="7683" max="7683" width="14.140625" style="22" customWidth="1"/>
    <col min="7684" max="7684" width="12.42578125" style="22" customWidth="1"/>
    <col min="7685" max="7685" width="10.85546875" style="22" customWidth="1"/>
    <col min="7686" max="7686" width="13.85546875" style="22" customWidth="1"/>
    <col min="7687" max="7687" width="14.7109375" style="22" customWidth="1"/>
    <col min="7688" max="7688" width="14.140625" style="22" customWidth="1"/>
    <col min="7689" max="7689" width="12.42578125" style="22" customWidth="1"/>
    <col min="7690" max="7690" width="9.7109375" style="22" customWidth="1"/>
    <col min="7691" max="7934" width="9.140625" style="22"/>
    <col min="7935" max="7935" width="6.85546875" style="22" customWidth="1"/>
    <col min="7936" max="7936" width="33.42578125" style="22" customWidth="1"/>
    <col min="7937" max="7937" width="14.140625" style="22" customWidth="1"/>
    <col min="7938" max="7938" width="14.42578125" style="22" customWidth="1"/>
    <col min="7939" max="7939" width="14.140625" style="22" customWidth="1"/>
    <col min="7940" max="7940" width="12.42578125" style="22" customWidth="1"/>
    <col min="7941" max="7941" width="10.85546875" style="22" customWidth="1"/>
    <col min="7942" max="7942" width="13.85546875" style="22" customWidth="1"/>
    <col min="7943" max="7943" width="14.7109375" style="22" customWidth="1"/>
    <col min="7944" max="7944" width="14.140625" style="22" customWidth="1"/>
    <col min="7945" max="7945" width="12.42578125" style="22" customWidth="1"/>
    <col min="7946" max="7946" width="9.7109375" style="22" customWidth="1"/>
    <col min="7947" max="8190" width="9.140625" style="22"/>
    <col min="8191" max="8191" width="6.85546875" style="22" customWidth="1"/>
    <col min="8192" max="8192" width="33.42578125" style="22" customWidth="1"/>
    <col min="8193" max="8193" width="14.140625" style="22" customWidth="1"/>
    <col min="8194" max="8194" width="14.42578125" style="22" customWidth="1"/>
    <col min="8195" max="8195" width="14.140625" style="22" customWidth="1"/>
    <col min="8196" max="8196" width="12.42578125" style="22" customWidth="1"/>
    <col min="8197" max="8197" width="10.85546875" style="22" customWidth="1"/>
    <col min="8198" max="8198" width="13.85546875" style="22" customWidth="1"/>
    <col min="8199" max="8199" width="14.7109375" style="22" customWidth="1"/>
    <col min="8200" max="8200" width="14.140625" style="22" customWidth="1"/>
    <col min="8201" max="8201" width="12.42578125" style="22" customWidth="1"/>
    <col min="8202" max="8202" width="9.7109375" style="22" customWidth="1"/>
    <col min="8203" max="8446" width="9.140625" style="22"/>
    <col min="8447" max="8447" width="6.85546875" style="22" customWidth="1"/>
    <col min="8448" max="8448" width="33.42578125" style="22" customWidth="1"/>
    <col min="8449" max="8449" width="14.140625" style="22" customWidth="1"/>
    <col min="8450" max="8450" width="14.42578125" style="22" customWidth="1"/>
    <col min="8451" max="8451" width="14.140625" style="22" customWidth="1"/>
    <col min="8452" max="8452" width="12.42578125" style="22" customWidth="1"/>
    <col min="8453" max="8453" width="10.85546875" style="22" customWidth="1"/>
    <col min="8454" max="8454" width="13.85546875" style="22" customWidth="1"/>
    <col min="8455" max="8455" width="14.7109375" style="22" customWidth="1"/>
    <col min="8456" max="8456" width="14.140625" style="22" customWidth="1"/>
    <col min="8457" max="8457" width="12.42578125" style="22" customWidth="1"/>
    <col min="8458" max="8458" width="9.7109375" style="22" customWidth="1"/>
    <col min="8459" max="8702" width="9.140625" style="22"/>
    <col min="8703" max="8703" width="6.85546875" style="22" customWidth="1"/>
    <col min="8704" max="8704" width="33.42578125" style="22" customWidth="1"/>
    <col min="8705" max="8705" width="14.140625" style="22" customWidth="1"/>
    <col min="8706" max="8706" width="14.42578125" style="22" customWidth="1"/>
    <col min="8707" max="8707" width="14.140625" style="22" customWidth="1"/>
    <col min="8708" max="8708" width="12.42578125" style="22" customWidth="1"/>
    <col min="8709" max="8709" width="10.85546875" style="22" customWidth="1"/>
    <col min="8710" max="8710" width="13.85546875" style="22" customWidth="1"/>
    <col min="8711" max="8711" width="14.7109375" style="22" customWidth="1"/>
    <col min="8712" max="8712" width="14.140625" style="22" customWidth="1"/>
    <col min="8713" max="8713" width="12.42578125" style="22" customWidth="1"/>
    <col min="8714" max="8714" width="9.7109375" style="22" customWidth="1"/>
    <col min="8715" max="8958" width="9.140625" style="22"/>
    <col min="8959" max="8959" width="6.85546875" style="22" customWidth="1"/>
    <col min="8960" max="8960" width="33.42578125" style="22" customWidth="1"/>
    <col min="8961" max="8961" width="14.140625" style="22" customWidth="1"/>
    <col min="8962" max="8962" width="14.42578125" style="22" customWidth="1"/>
    <col min="8963" max="8963" width="14.140625" style="22" customWidth="1"/>
    <col min="8964" max="8964" width="12.42578125" style="22" customWidth="1"/>
    <col min="8965" max="8965" width="10.85546875" style="22" customWidth="1"/>
    <col min="8966" max="8966" width="13.85546875" style="22" customWidth="1"/>
    <col min="8967" max="8967" width="14.7109375" style="22" customWidth="1"/>
    <col min="8968" max="8968" width="14.140625" style="22" customWidth="1"/>
    <col min="8969" max="8969" width="12.42578125" style="22" customWidth="1"/>
    <col min="8970" max="8970" width="9.7109375" style="22" customWidth="1"/>
    <col min="8971" max="9214" width="9.140625" style="22"/>
    <col min="9215" max="9215" width="6.85546875" style="22" customWidth="1"/>
    <col min="9216" max="9216" width="33.42578125" style="22" customWidth="1"/>
    <col min="9217" max="9217" width="14.140625" style="22" customWidth="1"/>
    <col min="9218" max="9218" width="14.42578125" style="22" customWidth="1"/>
    <col min="9219" max="9219" width="14.140625" style="22" customWidth="1"/>
    <col min="9220" max="9220" width="12.42578125" style="22" customWidth="1"/>
    <col min="9221" max="9221" width="10.85546875" style="22" customWidth="1"/>
    <col min="9222" max="9222" width="13.85546875" style="22" customWidth="1"/>
    <col min="9223" max="9223" width="14.7109375" style="22" customWidth="1"/>
    <col min="9224" max="9224" width="14.140625" style="22" customWidth="1"/>
    <col min="9225" max="9225" width="12.42578125" style="22" customWidth="1"/>
    <col min="9226" max="9226" width="9.7109375" style="22" customWidth="1"/>
    <col min="9227" max="9470" width="9.140625" style="22"/>
    <col min="9471" max="9471" width="6.85546875" style="22" customWidth="1"/>
    <col min="9472" max="9472" width="33.42578125" style="22" customWidth="1"/>
    <col min="9473" max="9473" width="14.140625" style="22" customWidth="1"/>
    <col min="9474" max="9474" width="14.42578125" style="22" customWidth="1"/>
    <col min="9475" max="9475" width="14.140625" style="22" customWidth="1"/>
    <col min="9476" max="9476" width="12.42578125" style="22" customWidth="1"/>
    <col min="9477" max="9477" width="10.85546875" style="22" customWidth="1"/>
    <col min="9478" max="9478" width="13.85546875" style="22" customWidth="1"/>
    <col min="9479" max="9479" width="14.7109375" style="22" customWidth="1"/>
    <col min="9480" max="9480" width="14.140625" style="22" customWidth="1"/>
    <col min="9481" max="9481" width="12.42578125" style="22" customWidth="1"/>
    <col min="9482" max="9482" width="9.7109375" style="22" customWidth="1"/>
    <col min="9483" max="9726" width="9.140625" style="22"/>
    <col min="9727" max="9727" width="6.85546875" style="22" customWidth="1"/>
    <col min="9728" max="9728" width="33.42578125" style="22" customWidth="1"/>
    <col min="9729" max="9729" width="14.140625" style="22" customWidth="1"/>
    <col min="9730" max="9730" width="14.42578125" style="22" customWidth="1"/>
    <col min="9731" max="9731" width="14.140625" style="22" customWidth="1"/>
    <col min="9732" max="9732" width="12.42578125" style="22" customWidth="1"/>
    <col min="9733" max="9733" width="10.85546875" style="22" customWidth="1"/>
    <col min="9734" max="9734" width="13.85546875" style="22" customWidth="1"/>
    <col min="9735" max="9735" width="14.7109375" style="22" customWidth="1"/>
    <col min="9736" max="9736" width="14.140625" style="22" customWidth="1"/>
    <col min="9737" max="9737" width="12.42578125" style="22" customWidth="1"/>
    <col min="9738" max="9738" width="9.7109375" style="22" customWidth="1"/>
    <col min="9739" max="9982" width="9.140625" style="22"/>
    <col min="9983" max="9983" width="6.85546875" style="22" customWidth="1"/>
    <col min="9984" max="9984" width="33.42578125" style="22" customWidth="1"/>
    <col min="9985" max="9985" width="14.140625" style="22" customWidth="1"/>
    <col min="9986" max="9986" width="14.42578125" style="22" customWidth="1"/>
    <col min="9987" max="9987" width="14.140625" style="22" customWidth="1"/>
    <col min="9988" max="9988" width="12.42578125" style="22" customWidth="1"/>
    <col min="9989" max="9989" width="10.85546875" style="22" customWidth="1"/>
    <col min="9990" max="9990" width="13.85546875" style="22" customWidth="1"/>
    <col min="9991" max="9991" width="14.7109375" style="22" customWidth="1"/>
    <col min="9992" max="9992" width="14.140625" style="22" customWidth="1"/>
    <col min="9993" max="9993" width="12.42578125" style="22" customWidth="1"/>
    <col min="9994" max="9994" width="9.7109375" style="22" customWidth="1"/>
    <col min="9995" max="10238" width="9.140625" style="22"/>
    <col min="10239" max="10239" width="6.85546875" style="22" customWidth="1"/>
    <col min="10240" max="10240" width="33.42578125" style="22" customWidth="1"/>
    <col min="10241" max="10241" width="14.140625" style="22" customWidth="1"/>
    <col min="10242" max="10242" width="14.42578125" style="22" customWidth="1"/>
    <col min="10243" max="10243" width="14.140625" style="22" customWidth="1"/>
    <col min="10244" max="10244" width="12.42578125" style="22" customWidth="1"/>
    <col min="10245" max="10245" width="10.85546875" style="22" customWidth="1"/>
    <col min="10246" max="10246" width="13.85546875" style="22" customWidth="1"/>
    <col min="10247" max="10247" width="14.7109375" style="22" customWidth="1"/>
    <col min="10248" max="10248" width="14.140625" style="22" customWidth="1"/>
    <col min="10249" max="10249" width="12.42578125" style="22" customWidth="1"/>
    <col min="10250" max="10250" width="9.7109375" style="22" customWidth="1"/>
    <col min="10251" max="10494" width="9.140625" style="22"/>
    <col min="10495" max="10495" width="6.85546875" style="22" customWidth="1"/>
    <col min="10496" max="10496" width="33.42578125" style="22" customWidth="1"/>
    <col min="10497" max="10497" width="14.140625" style="22" customWidth="1"/>
    <col min="10498" max="10498" width="14.42578125" style="22" customWidth="1"/>
    <col min="10499" max="10499" width="14.140625" style="22" customWidth="1"/>
    <col min="10500" max="10500" width="12.42578125" style="22" customWidth="1"/>
    <col min="10501" max="10501" width="10.85546875" style="22" customWidth="1"/>
    <col min="10502" max="10502" width="13.85546875" style="22" customWidth="1"/>
    <col min="10503" max="10503" width="14.7109375" style="22" customWidth="1"/>
    <col min="10504" max="10504" width="14.140625" style="22" customWidth="1"/>
    <col min="10505" max="10505" width="12.42578125" style="22" customWidth="1"/>
    <col min="10506" max="10506" width="9.7109375" style="22" customWidth="1"/>
    <col min="10507" max="10750" width="9.140625" style="22"/>
    <col min="10751" max="10751" width="6.85546875" style="22" customWidth="1"/>
    <col min="10752" max="10752" width="33.42578125" style="22" customWidth="1"/>
    <col min="10753" max="10753" width="14.140625" style="22" customWidth="1"/>
    <col min="10754" max="10754" width="14.42578125" style="22" customWidth="1"/>
    <col min="10755" max="10755" width="14.140625" style="22" customWidth="1"/>
    <col min="10756" max="10756" width="12.42578125" style="22" customWidth="1"/>
    <col min="10757" max="10757" width="10.85546875" style="22" customWidth="1"/>
    <col min="10758" max="10758" width="13.85546875" style="22" customWidth="1"/>
    <col min="10759" max="10759" width="14.7109375" style="22" customWidth="1"/>
    <col min="10760" max="10760" width="14.140625" style="22" customWidth="1"/>
    <col min="10761" max="10761" width="12.42578125" style="22" customWidth="1"/>
    <col min="10762" max="10762" width="9.7109375" style="22" customWidth="1"/>
    <col min="10763" max="11006" width="9.140625" style="22"/>
    <col min="11007" max="11007" width="6.85546875" style="22" customWidth="1"/>
    <col min="11008" max="11008" width="33.42578125" style="22" customWidth="1"/>
    <col min="11009" max="11009" width="14.140625" style="22" customWidth="1"/>
    <col min="11010" max="11010" width="14.42578125" style="22" customWidth="1"/>
    <col min="11011" max="11011" width="14.140625" style="22" customWidth="1"/>
    <col min="11012" max="11012" width="12.42578125" style="22" customWidth="1"/>
    <col min="11013" max="11013" width="10.85546875" style="22" customWidth="1"/>
    <col min="11014" max="11014" width="13.85546875" style="22" customWidth="1"/>
    <col min="11015" max="11015" width="14.7109375" style="22" customWidth="1"/>
    <col min="11016" max="11016" width="14.140625" style="22" customWidth="1"/>
    <col min="11017" max="11017" width="12.42578125" style="22" customWidth="1"/>
    <col min="11018" max="11018" width="9.7109375" style="22" customWidth="1"/>
    <col min="11019" max="11262" width="9.140625" style="22"/>
    <col min="11263" max="11263" width="6.85546875" style="22" customWidth="1"/>
    <col min="11264" max="11264" width="33.42578125" style="22" customWidth="1"/>
    <col min="11265" max="11265" width="14.140625" style="22" customWidth="1"/>
    <col min="11266" max="11266" width="14.42578125" style="22" customWidth="1"/>
    <col min="11267" max="11267" width="14.140625" style="22" customWidth="1"/>
    <col min="11268" max="11268" width="12.42578125" style="22" customWidth="1"/>
    <col min="11269" max="11269" width="10.85546875" style="22" customWidth="1"/>
    <col min="11270" max="11270" width="13.85546875" style="22" customWidth="1"/>
    <col min="11271" max="11271" width="14.7109375" style="22" customWidth="1"/>
    <col min="11272" max="11272" width="14.140625" style="22" customWidth="1"/>
    <col min="11273" max="11273" width="12.42578125" style="22" customWidth="1"/>
    <col min="11274" max="11274" width="9.7109375" style="22" customWidth="1"/>
    <col min="11275" max="11518" width="9.140625" style="22"/>
    <col min="11519" max="11519" width="6.85546875" style="22" customWidth="1"/>
    <col min="11520" max="11520" width="33.42578125" style="22" customWidth="1"/>
    <col min="11521" max="11521" width="14.140625" style="22" customWidth="1"/>
    <col min="11522" max="11522" width="14.42578125" style="22" customWidth="1"/>
    <col min="11523" max="11523" width="14.140625" style="22" customWidth="1"/>
    <col min="11524" max="11524" width="12.42578125" style="22" customWidth="1"/>
    <col min="11525" max="11525" width="10.85546875" style="22" customWidth="1"/>
    <col min="11526" max="11526" width="13.85546875" style="22" customWidth="1"/>
    <col min="11527" max="11527" width="14.7109375" style="22" customWidth="1"/>
    <col min="11528" max="11528" width="14.140625" style="22" customWidth="1"/>
    <col min="11529" max="11529" width="12.42578125" style="22" customWidth="1"/>
    <col min="11530" max="11530" width="9.7109375" style="22" customWidth="1"/>
    <col min="11531" max="11774" width="9.140625" style="22"/>
    <col min="11775" max="11775" width="6.85546875" style="22" customWidth="1"/>
    <col min="11776" max="11776" width="33.42578125" style="22" customWidth="1"/>
    <col min="11777" max="11777" width="14.140625" style="22" customWidth="1"/>
    <col min="11778" max="11778" width="14.42578125" style="22" customWidth="1"/>
    <col min="11779" max="11779" width="14.140625" style="22" customWidth="1"/>
    <col min="11780" max="11780" width="12.42578125" style="22" customWidth="1"/>
    <col min="11781" max="11781" width="10.85546875" style="22" customWidth="1"/>
    <col min="11782" max="11782" width="13.85546875" style="22" customWidth="1"/>
    <col min="11783" max="11783" width="14.7109375" style="22" customWidth="1"/>
    <col min="11784" max="11784" width="14.140625" style="22" customWidth="1"/>
    <col min="11785" max="11785" width="12.42578125" style="22" customWidth="1"/>
    <col min="11786" max="11786" width="9.7109375" style="22" customWidth="1"/>
    <col min="11787" max="12030" width="9.140625" style="22"/>
    <col min="12031" max="12031" width="6.85546875" style="22" customWidth="1"/>
    <col min="12032" max="12032" width="33.42578125" style="22" customWidth="1"/>
    <col min="12033" max="12033" width="14.140625" style="22" customWidth="1"/>
    <col min="12034" max="12034" width="14.42578125" style="22" customWidth="1"/>
    <col min="12035" max="12035" width="14.140625" style="22" customWidth="1"/>
    <col min="12036" max="12036" width="12.42578125" style="22" customWidth="1"/>
    <col min="12037" max="12037" width="10.85546875" style="22" customWidth="1"/>
    <col min="12038" max="12038" width="13.85546875" style="22" customWidth="1"/>
    <col min="12039" max="12039" width="14.7109375" style="22" customWidth="1"/>
    <col min="12040" max="12040" width="14.140625" style="22" customWidth="1"/>
    <col min="12041" max="12041" width="12.42578125" style="22" customWidth="1"/>
    <col min="12042" max="12042" width="9.7109375" style="22" customWidth="1"/>
    <col min="12043" max="12286" width="9.140625" style="22"/>
    <col min="12287" max="12287" width="6.85546875" style="22" customWidth="1"/>
    <col min="12288" max="12288" width="33.42578125" style="22" customWidth="1"/>
    <col min="12289" max="12289" width="14.140625" style="22" customWidth="1"/>
    <col min="12290" max="12290" width="14.42578125" style="22" customWidth="1"/>
    <col min="12291" max="12291" width="14.140625" style="22" customWidth="1"/>
    <col min="12292" max="12292" width="12.42578125" style="22" customWidth="1"/>
    <col min="12293" max="12293" width="10.85546875" style="22" customWidth="1"/>
    <col min="12294" max="12294" width="13.85546875" style="22" customWidth="1"/>
    <col min="12295" max="12295" width="14.7109375" style="22" customWidth="1"/>
    <col min="12296" max="12296" width="14.140625" style="22" customWidth="1"/>
    <col min="12297" max="12297" width="12.42578125" style="22" customWidth="1"/>
    <col min="12298" max="12298" width="9.7109375" style="22" customWidth="1"/>
    <col min="12299" max="12542" width="9.140625" style="22"/>
    <col min="12543" max="12543" width="6.85546875" style="22" customWidth="1"/>
    <col min="12544" max="12544" width="33.42578125" style="22" customWidth="1"/>
    <col min="12545" max="12545" width="14.140625" style="22" customWidth="1"/>
    <col min="12546" max="12546" width="14.42578125" style="22" customWidth="1"/>
    <col min="12547" max="12547" width="14.140625" style="22" customWidth="1"/>
    <col min="12548" max="12548" width="12.42578125" style="22" customWidth="1"/>
    <col min="12549" max="12549" width="10.85546875" style="22" customWidth="1"/>
    <col min="12550" max="12550" width="13.85546875" style="22" customWidth="1"/>
    <col min="12551" max="12551" width="14.7109375" style="22" customWidth="1"/>
    <col min="12552" max="12552" width="14.140625" style="22" customWidth="1"/>
    <col min="12553" max="12553" width="12.42578125" style="22" customWidth="1"/>
    <col min="12554" max="12554" width="9.7109375" style="22" customWidth="1"/>
    <col min="12555" max="12798" width="9.140625" style="22"/>
    <col min="12799" max="12799" width="6.85546875" style="22" customWidth="1"/>
    <col min="12800" max="12800" width="33.42578125" style="22" customWidth="1"/>
    <col min="12801" max="12801" width="14.140625" style="22" customWidth="1"/>
    <col min="12802" max="12802" width="14.42578125" style="22" customWidth="1"/>
    <col min="12803" max="12803" width="14.140625" style="22" customWidth="1"/>
    <col min="12804" max="12804" width="12.42578125" style="22" customWidth="1"/>
    <col min="12805" max="12805" width="10.85546875" style="22" customWidth="1"/>
    <col min="12806" max="12806" width="13.85546875" style="22" customWidth="1"/>
    <col min="12807" max="12807" width="14.7109375" style="22" customWidth="1"/>
    <col min="12808" max="12808" width="14.140625" style="22" customWidth="1"/>
    <col min="12809" max="12809" width="12.42578125" style="22" customWidth="1"/>
    <col min="12810" max="12810" width="9.7109375" style="22" customWidth="1"/>
    <col min="12811" max="13054" width="9.140625" style="22"/>
    <col min="13055" max="13055" width="6.85546875" style="22" customWidth="1"/>
    <col min="13056" max="13056" width="33.42578125" style="22" customWidth="1"/>
    <col min="13057" max="13057" width="14.140625" style="22" customWidth="1"/>
    <col min="13058" max="13058" width="14.42578125" style="22" customWidth="1"/>
    <col min="13059" max="13059" width="14.140625" style="22" customWidth="1"/>
    <col min="13060" max="13060" width="12.42578125" style="22" customWidth="1"/>
    <col min="13061" max="13061" width="10.85546875" style="22" customWidth="1"/>
    <col min="13062" max="13062" width="13.85546875" style="22" customWidth="1"/>
    <col min="13063" max="13063" width="14.7109375" style="22" customWidth="1"/>
    <col min="13064" max="13064" width="14.140625" style="22" customWidth="1"/>
    <col min="13065" max="13065" width="12.42578125" style="22" customWidth="1"/>
    <col min="13066" max="13066" width="9.7109375" style="22" customWidth="1"/>
    <col min="13067" max="13310" width="9.140625" style="22"/>
    <col min="13311" max="13311" width="6.85546875" style="22" customWidth="1"/>
    <col min="13312" max="13312" width="33.42578125" style="22" customWidth="1"/>
    <col min="13313" max="13313" width="14.140625" style="22" customWidth="1"/>
    <col min="13314" max="13314" width="14.42578125" style="22" customWidth="1"/>
    <col min="13315" max="13315" width="14.140625" style="22" customWidth="1"/>
    <col min="13316" max="13316" width="12.42578125" style="22" customWidth="1"/>
    <col min="13317" max="13317" width="10.85546875" style="22" customWidth="1"/>
    <col min="13318" max="13318" width="13.85546875" style="22" customWidth="1"/>
    <col min="13319" max="13319" width="14.7109375" style="22" customWidth="1"/>
    <col min="13320" max="13320" width="14.140625" style="22" customWidth="1"/>
    <col min="13321" max="13321" width="12.42578125" style="22" customWidth="1"/>
    <col min="13322" max="13322" width="9.7109375" style="22" customWidth="1"/>
    <col min="13323" max="13566" width="9.140625" style="22"/>
    <col min="13567" max="13567" width="6.85546875" style="22" customWidth="1"/>
    <col min="13568" max="13568" width="33.42578125" style="22" customWidth="1"/>
    <col min="13569" max="13569" width="14.140625" style="22" customWidth="1"/>
    <col min="13570" max="13570" width="14.42578125" style="22" customWidth="1"/>
    <col min="13571" max="13571" width="14.140625" style="22" customWidth="1"/>
    <col min="13572" max="13572" width="12.42578125" style="22" customWidth="1"/>
    <col min="13573" max="13573" width="10.85546875" style="22" customWidth="1"/>
    <col min="13574" max="13574" width="13.85546875" style="22" customWidth="1"/>
    <col min="13575" max="13575" width="14.7109375" style="22" customWidth="1"/>
    <col min="13576" max="13576" width="14.140625" style="22" customWidth="1"/>
    <col min="13577" max="13577" width="12.42578125" style="22" customWidth="1"/>
    <col min="13578" max="13578" width="9.7109375" style="22" customWidth="1"/>
    <col min="13579" max="13822" width="9.140625" style="22"/>
    <col min="13823" max="13823" width="6.85546875" style="22" customWidth="1"/>
    <col min="13824" max="13824" width="33.42578125" style="22" customWidth="1"/>
    <col min="13825" max="13825" width="14.140625" style="22" customWidth="1"/>
    <col min="13826" max="13826" width="14.42578125" style="22" customWidth="1"/>
    <col min="13827" max="13827" width="14.140625" style="22" customWidth="1"/>
    <col min="13828" max="13828" width="12.42578125" style="22" customWidth="1"/>
    <col min="13829" max="13829" width="10.85546875" style="22" customWidth="1"/>
    <col min="13830" max="13830" width="13.85546875" style="22" customWidth="1"/>
    <col min="13831" max="13831" width="14.7109375" style="22" customWidth="1"/>
    <col min="13832" max="13832" width="14.140625" style="22" customWidth="1"/>
    <col min="13833" max="13833" width="12.42578125" style="22" customWidth="1"/>
    <col min="13834" max="13834" width="9.7109375" style="22" customWidth="1"/>
    <col min="13835" max="14078" width="9.140625" style="22"/>
    <col min="14079" max="14079" width="6.85546875" style="22" customWidth="1"/>
    <col min="14080" max="14080" width="33.42578125" style="22" customWidth="1"/>
    <col min="14081" max="14081" width="14.140625" style="22" customWidth="1"/>
    <col min="14082" max="14082" width="14.42578125" style="22" customWidth="1"/>
    <col min="14083" max="14083" width="14.140625" style="22" customWidth="1"/>
    <col min="14084" max="14084" width="12.42578125" style="22" customWidth="1"/>
    <col min="14085" max="14085" width="10.85546875" style="22" customWidth="1"/>
    <col min="14086" max="14086" width="13.85546875" style="22" customWidth="1"/>
    <col min="14087" max="14087" width="14.7109375" style="22" customWidth="1"/>
    <col min="14088" max="14088" width="14.140625" style="22" customWidth="1"/>
    <col min="14089" max="14089" width="12.42578125" style="22" customWidth="1"/>
    <col min="14090" max="14090" width="9.7109375" style="22" customWidth="1"/>
    <col min="14091" max="14334" width="9.140625" style="22"/>
    <col min="14335" max="14335" width="6.85546875" style="22" customWidth="1"/>
    <col min="14336" max="14336" width="33.42578125" style="22" customWidth="1"/>
    <col min="14337" max="14337" width="14.140625" style="22" customWidth="1"/>
    <col min="14338" max="14338" width="14.42578125" style="22" customWidth="1"/>
    <col min="14339" max="14339" width="14.140625" style="22" customWidth="1"/>
    <col min="14340" max="14340" width="12.42578125" style="22" customWidth="1"/>
    <col min="14341" max="14341" width="10.85546875" style="22" customWidth="1"/>
    <col min="14342" max="14342" width="13.85546875" style="22" customWidth="1"/>
    <col min="14343" max="14343" width="14.7109375" style="22" customWidth="1"/>
    <col min="14344" max="14344" width="14.140625" style="22" customWidth="1"/>
    <col min="14345" max="14345" width="12.42578125" style="22" customWidth="1"/>
    <col min="14346" max="14346" width="9.7109375" style="22" customWidth="1"/>
    <col min="14347" max="14590" width="9.140625" style="22"/>
    <col min="14591" max="14591" width="6.85546875" style="22" customWidth="1"/>
    <col min="14592" max="14592" width="33.42578125" style="22" customWidth="1"/>
    <col min="14593" max="14593" width="14.140625" style="22" customWidth="1"/>
    <col min="14594" max="14594" width="14.42578125" style="22" customWidth="1"/>
    <col min="14595" max="14595" width="14.140625" style="22" customWidth="1"/>
    <col min="14596" max="14596" width="12.42578125" style="22" customWidth="1"/>
    <col min="14597" max="14597" width="10.85546875" style="22" customWidth="1"/>
    <col min="14598" max="14598" width="13.85546875" style="22" customWidth="1"/>
    <col min="14599" max="14599" width="14.7109375" style="22" customWidth="1"/>
    <col min="14600" max="14600" width="14.140625" style="22" customWidth="1"/>
    <col min="14601" max="14601" width="12.42578125" style="22" customWidth="1"/>
    <col min="14602" max="14602" width="9.7109375" style="22" customWidth="1"/>
    <col min="14603" max="14846" width="9.140625" style="22"/>
    <col min="14847" max="14847" width="6.85546875" style="22" customWidth="1"/>
    <col min="14848" max="14848" width="33.42578125" style="22" customWidth="1"/>
    <col min="14849" max="14849" width="14.140625" style="22" customWidth="1"/>
    <col min="14850" max="14850" width="14.42578125" style="22" customWidth="1"/>
    <col min="14851" max="14851" width="14.140625" style="22" customWidth="1"/>
    <col min="14852" max="14852" width="12.42578125" style="22" customWidth="1"/>
    <col min="14853" max="14853" width="10.85546875" style="22" customWidth="1"/>
    <col min="14854" max="14854" width="13.85546875" style="22" customWidth="1"/>
    <col min="14855" max="14855" width="14.7109375" style="22" customWidth="1"/>
    <col min="14856" max="14856" width="14.140625" style="22" customWidth="1"/>
    <col min="14857" max="14857" width="12.42578125" style="22" customWidth="1"/>
    <col min="14858" max="14858" width="9.7109375" style="22" customWidth="1"/>
    <col min="14859" max="15102" width="9.140625" style="22"/>
    <col min="15103" max="15103" width="6.85546875" style="22" customWidth="1"/>
    <col min="15104" max="15104" width="33.42578125" style="22" customWidth="1"/>
    <col min="15105" max="15105" width="14.140625" style="22" customWidth="1"/>
    <col min="15106" max="15106" width="14.42578125" style="22" customWidth="1"/>
    <col min="15107" max="15107" width="14.140625" style="22" customWidth="1"/>
    <col min="15108" max="15108" width="12.42578125" style="22" customWidth="1"/>
    <col min="15109" max="15109" width="10.85546875" style="22" customWidth="1"/>
    <col min="15110" max="15110" width="13.85546875" style="22" customWidth="1"/>
    <col min="15111" max="15111" width="14.7109375" style="22" customWidth="1"/>
    <col min="15112" max="15112" width="14.140625" style="22" customWidth="1"/>
    <col min="15113" max="15113" width="12.42578125" style="22" customWidth="1"/>
    <col min="15114" max="15114" width="9.7109375" style="22" customWidth="1"/>
    <col min="15115" max="15358" width="9.140625" style="22"/>
    <col min="15359" max="15359" width="6.85546875" style="22" customWidth="1"/>
    <col min="15360" max="15360" width="33.42578125" style="22" customWidth="1"/>
    <col min="15361" max="15361" width="14.140625" style="22" customWidth="1"/>
    <col min="15362" max="15362" width="14.42578125" style="22" customWidth="1"/>
    <col min="15363" max="15363" width="14.140625" style="22" customWidth="1"/>
    <col min="15364" max="15364" width="12.42578125" style="22" customWidth="1"/>
    <col min="15365" max="15365" width="10.85546875" style="22" customWidth="1"/>
    <col min="15366" max="15366" width="13.85546875" style="22" customWidth="1"/>
    <col min="15367" max="15367" width="14.7109375" style="22" customWidth="1"/>
    <col min="15368" max="15368" width="14.140625" style="22" customWidth="1"/>
    <col min="15369" max="15369" width="12.42578125" style="22" customWidth="1"/>
    <col min="15370" max="15370" width="9.7109375" style="22" customWidth="1"/>
    <col min="15371" max="15614" width="9.140625" style="22"/>
    <col min="15615" max="15615" width="6.85546875" style="22" customWidth="1"/>
    <col min="15616" max="15616" width="33.42578125" style="22" customWidth="1"/>
    <col min="15617" max="15617" width="14.140625" style="22" customWidth="1"/>
    <col min="15618" max="15618" width="14.42578125" style="22" customWidth="1"/>
    <col min="15619" max="15619" width="14.140625" style="22" customWidth="1"/>
    <col min="15620" max="15620" width="12.42578125" style="22" customWidth="1"/>
    <col min="15621" max="15621" width="10.85546875" style="22" customWidth="1"/>
    <col min="15622" max="15622" width="13.85546875" style="22" customWidth="1"/>
    <col min="15623" max="15623" width="14.7109375" style="22" customWidth="1"/>
    <col min="15624" max="15624" width="14.140625" style="22" customWidth="1"/>
    <col min="15625" max="15625" width="12.42578125" style="22" customWidth="1"/>
    <col min="15626" max="15626" width="9.7109375" style="22" customWidth="1"/>
    <col min="15627" max="15870" width="9.140625" style="22"/>
    <col min="15871" max="15871" width="6.85546875" style="22" customWidth="1"/>
    <col min="15872" max="15872" width="33.42578125" style="22" customWidth="1"/>
    <col min="15873" max="15873" width="14.140625" style="22" customWidth="1"/>
    <col min="15874" max="15874" width="14.42578125" style="22" customWidth="1"/>
    <col min="15875" max="15875" width="14.140625" style="22" customWidth="1"/>
    <col min="15876" max="15876" width="12.42578125" style="22" customWidth="1"/>
    <col min="15877" max="15877" width="10.85546875" style="22" customWidth="1"/>
    <col min="15878" max="15878" width="13.85546875" style="22" customWidth="1"/>
    <col min="15879" max="15879" width="14.7109375" style="22" customWidth="1"/>
    <col min="15880" max="15880" width="14.140625" style="22" customWidth="1"/>
    <col min="15881" max="15881" width="12.42578125" style="22" customWidth="1"/>
    <col min="15882" max="15882" width="9.7109375" style="22" customWidth="1"/>
    <col min="15883" max="16126" width="9.140625" style="22"/>
    <col min="16127" max="16127" width="6.85546875" style="22" customWidth="1"/>
    <col min="16128" max="16128" width="33.42578125" style="22" customWidth="1"/>
    <col min="16129" max="16129" width="14.140625" style="22" customWidth="1"/>
    <col min="16130" max="16130" width="14.42578125" style="22" customWidth="1"/>
    <col min="16131" max="16131" width="14.140625" style="22" customWidth="1"/>
    <col min="16132" max="16132" width="12.42578125" style="22" customWidth="1"/>
    <col min="16133" max="16133" width="10.85546875" style="22" customWidth="1"/>
    <col min="16134" max="16134" width="13.85546875" style="22" customWidth="1"/>
    <col min="16135" max="16135" width="14.7109375" style="22" customWidth="1"/>
    <col min="16136" max="16136" width="14.140625" style="22" customWidth="1"/>
    <col min="16137" max="16137" width="12.42578125" style="22" customWidth="1"/>
    <col min="16138" max="16138" width="9.7109375" style="22" customWidth="1"/>
    <col min="16139" max="16384" width="9.140625" style="22"/>
  </cols>
  <sheetData>
    <row r="1" spans="1:14" ht="23.25" customHeight="1">
      <c r="A1" s="1"/>
      <c r="B1" s="1"/>
      <c r="C1" s="1"/>
      <c r="D1" s="1"/>
      <c r="E1" s="1"/>
      <c r="F1" s="1"/>
      <c r="G1" s="1"/>
      <c r="H1" s="79"/>
      <c r="I1" s="321" t="s">
        <v>371</v>
      </c>
      <c r="J1" s="321"/>
      <c r="K1" s="321"/>
      <c r="L1" s="321"/>
    </row>
    <row r="2" spans="1:14" ht="62.25" customHeight="1">
      <c r="A2" s="1"/>
      <c r="B2" s="1"/>
      <c r="C2" s="1"/>
      <c r="D2" s="1"/>
      <c r="E2" s="1"/>
      <c r="F2" s="1"/>
      <c r="G2" s="1"/>
      <c r="H2" s="43"/>
      <c r="I2" s="322" t="s">
        <v>16</v>
      </c>
      <c r="J2" s="322"/>
      <c r="K2" s="322"/>
      <c r="L2" s="322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6.5">
      <c r="A4" s="309" t="s">
        <v>75</v>
      </c>
      <c r="B4" s="309"/>
      <c r="C4" s="309"/>
      <c r="D4" s="309"/>
      <c r="E4" s="309"/>
      <c r="F4" s="309"/>
      <c r="G4" s="309"/>
      <c r="H4" s="309"/>
      <c r="I4" s="1"/>
      <c r="J4" s="1"/>
      <c r="K4" s="1"/>
      <c r="L4" s="1"/>
    </row>
    <row r="5" spans="1:14" ht="16.5">
      <c r="A5" s="309" t="s">
        <v>76</v>
      </c>
      <c r="B5" s="309"/>
      <c r="C5" s="309"/>
      <c r="D5" s="309"/>
      <c r="E5" s="309"/>
      <c r="F5" s="309"/>
      <c r="G5" s="309"/>
      <c r="H5" s="309"/>
      <c r="I5" s="6"/>
      <c r="J5" s="6"/>
      <c r="K5" s="6"/>
      <c r="L5" s="6"/>
      <c r="M5" s="23"/>
      <c r="N5" s="23"/>
    </row>
    <row r="6" spans="1:14" ht="16.5">
      <c r="A6" s="320" t="s">
        <v>1</v>
      </c>
      <c r="B6" s="320"/>
      <c r="C6" s="320"/>
      <c r="D6" s="320"/>
      <c r="E6" s="320"/>
      <c r="F6" s="320"/>
      <c r="G6" s="320"/>
      <c r="H6" s="320"/>
      <c r="I6" s="6"/>
      <c r="J6" s="6"/>
      <c r="K6" s="6"/>
      <c r="L6" s="6"/>
      <c r="M6" s="23"/>
      <c r="N6" s="23"/>
    </row>
    <row r="7" spans="1:14" ht="26.25" customHeight="1">
      <c r="A7" s="6"/>
      <c r="B7" s="55"/>
      <c r="C7" s="6"/>
      <c r="D7" s="6"/>
      <c r="E7" s="6"/>
      <c r="F7" s="6"/>
      <c r="G7" s="6"/>
      <c r="H7" s="6"/>
      <c r="I7" s="6"/>
      <c r="J7" s="6"/>
      <c r="K7" s="6"/>
      <c r="L7" s="6"/>
      <c r="M7" s="23"/>
      <c r="N7" s="23"/>
    </row>
    <row r="8" spans="1:14" ht="54" customHeight="1">
      <c r="A8" s="247" t="s">
        <v>77</v>
      </c>
      <c r="B8" s="247" t="s">
        <v>78</v>
      </c>
      <c r="C8" s="247" t="s">
        <v>79</v>
      </c>
      <c r="D8" s="247"/>
      <c r="E8" s="247"/>
      <c r="F8" s="247"/>
      <c r="G8" s="247"/>
      <c r="H8" s="247"/>
      <c r="I8" s="247"/>
      <c r="J8" s="247"/>
      <c r="K8" s="247"/>
      <c r="L8" s="247"/>
      <c r="M8" s="23"/>
      <c r="N8" s="23"/>
    </row>
    <row r="9" spans="1:14" ht="114" customHeight="1">
      <c r="A9" s="247"/>
      <c r="B9" s="247"/>
      <c r="C9" s="125" t="s">
        <v>262</v>
      </c>
      <c r="D9" s="125" t="s">
        <v>261</v>
      </c>
      <c r="E9" s="125" t="s">
        <v>260</v>
      </c>
      <c r="F9" s="125" t="s">
        <v>259</v>
      </c>
      <c r="G9" s="125" t="s">
        <v>258</v>
      </c>
      <c r="H9" s="125" t="s">
        <v>262</v>
      </c>
      <c r="I9" s="125" t="s">
        <v>261</v>
      </c>
      <c r="J9" s="125" t="s">
        <v>260</v>
      </c>
      <c r="K9" s="125" t="s">
        <v>259</v>
      </c>
      <c r="L9" s="125" t="s">
        <v>258</v>
      </c>
      <c r="M9" s="23"/>
      <c r="N9" s="23"/>
    </row>
    <row r="10" spans="1:14" ht="27.75" customHeight="1">
      <c r="A10" s="46">
        <v>1</v>
      </c>
      <c r="B10" s="46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  <c r="M10" s="23"/>
      <c r="N10" s="23"/>
    </row>
    <row r="11" spans="1:14" ht="33.75" customHeight="1">
      <c r="A11" s="318" t="s">
        <v>80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23"/>
      <c r="N11" s="23"/>
    </row>
    <row r="12" spans="1:14" ht="6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</sheetData>
  <mergeCells count="10">
    <mergeCell ref="A11:L11"/>
    <mergeCell ref="A4:H4"/>
    <mergeCell ref="A5:H5"/>
    <mergeCell ref="A6:H6"/>
    <mergeCell ref="I1:L1"/>
    <mergeCell ref="I2:L2"/>
    <mergeCell ref="A8:A9"/>
    <mergeCell ref="B8:B9"/>
    <mergeCell ref="C8:G8"/>
    <mergeCell ref="H8:L8"/>
  </mergeCells>
  <pageMargins left="0.59055118110236227" right="0.59055118110236227" top="1.1811023622047245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tabSelected="1" view="pageBreakPreview" topLeftCell="A181" zoomScale="70" zoomScaleNormal="100" zoomScaleSheetLayoutView="70" zoomScalePageLayoutView="50" workbookViewId="0">
      <selection activeCell="F14" sqref="F14"/>
    </sheetView>
  </sheetViews>
  <sheetFormatPr defaultColWidth="9.140625" defaultRowHeight="16.5" outlineLevelRow="1"/>
  <cols>
    <col min="1" max="1" width="9" style="1" customWidth="1"/>
    <col min="2" max="2" width="33.42578125" style="1" customWidth="1"/>
    <col min="3" max="3" width="26.7109375" style="1" customWidth="1"/>
    <col min="4" max="5" width="30.85546875" style="1" customWidth="1"/>
    <col min="6" max="6" width="21" style="481" customWidth="1"/>
    <col min="7" max="7" width="16.5703125" style="1" customWidth="1"/>
    <col min="8" max="8" width="17.5703125" style="1" bestFit="1" customWidth="1"/>
    <col min="9" max="10" width="17" style="1" bestFit="1" customWidth="1"/>
    <col min="11" max="11" width="23" style="147" customWidth="1"/>
    <col min="12" max="12" width="16.140625" style="1" bestFit="1" customWidth="1"/>
    <col min="13" max="237" width="7.5703125" style="1"/>
    <col min="238" max="238" width="9" style="1" customWidth="1"/>
    <col min="239" max="239" width="33.42578125" style="1" customWidth="1"/>
    <col min="240" max="240" width="26.7109375" style="1" customWidth="1"/>
    <col min="241" max="241" width="30.85546875" style="1" customWidth="1"/>
    <col min="242" max="243" width="15.7109375" style="1" customWidth="1"/>
    <col min="244" max="244" width="15" style="1" customWidth="1"/>
    <col min="245" max="245" width="16.28515625" style="1" customWidth="1"/>
    <col min="246" max="247" width="15.7109375" style="1" customWidth="1"/>
    <col min="248" max="248" width="15.85546875" style="1" customWidth="1"/>
    <col min="249" max="250" width="9.5703125" style="1" bestFit="1" customWidth="1"/>
    <col min="251" max="493" width="7.5703125" style="1"/>
    <col min="494" max="494" width="9" style="1" customWidth="1"/>
    <col min="495" max="495" width="33.42578125" style="1" customWidth="1"/>
    <col min="496" max="496" width="26.7109375" style="1" customWidth="1"/>
    <col min="497" max="497" width="30.85546875" style="1" customWidth="1"/>
    <col min="498" max="499" width="15.7109375" style="1" customWidth="1"/>
    <col min="500" max="500" width="15" style="1" customWidth="1"/>
    <col min="501" max="501" width="16.28515625" style="1" customWidth="1"/>
    <col min="502" max="503" width="15.7109375" style="1" customWidth="1"/>
    <col min="504" max="504" width="15.85546875" style="1" customWidth="1"/>
    <col min="505" max="506" width="9.5703125" style="1" bestFit="1" customWidth="1"/>
    <col min="507" max="749" width="7.5703125" style="1"/>
    <col min="750" max="750" width="9" style="1" customWidth="1"/>
    <col min="751" max="751" width="33.42578125" style="1" customWidth="1"/>
    <col min="752" max="752" width="26.7109375" style="1" customWidth="1"/>
    <col min="753" max="753" width="30.85546875" style="1" customWidth="1"/>
    <col min="754" max="755" width="15.7109375" style="1" customWidth="1"/>
    <col min="756" max="756" width="15" style="1" customWidth="1"/>
    <col min="757" max="757" width="16.28515625" style="1" customWidth="1"/>
    <col min="758" max="759" width="15.7109375" style="1" customWidth="1"/>
    <col min="760" max="760" width="15.85546875" style="1" customWidth="1"/>
    <col min="761" max="762" width="9.5703125" style="1" bestFit="1" customWidth="1"/>
    <col min="763" max="1005" width="7.5703125" style="1"/>
    <col min="1006" max="1006" width="9" style="1" customWidth="1"/>
    <col min="1007" max="1007" width="33.42578125" style="1" customWidth="1"/>
    <col min="1008" max="1008" width="26.7109375" style="1" customWidth="1"/>
    <col min="1009" max="1009" width="30.85546875" style="1" customWidth="1"/>
    <col min="1010" max="1011" width="15.7109375" style="1" customWidth="1"/>
    <col min="1012" max="1012" width="15" style="1" customWidth="1"/>
    <col min="1013" max="1013" width="16.28515625" style="1" customWidth="1"/>
    <col min="1014" max="1015" width="15.7109375" style="1" customWidth="1"/>
    <col min="1016" max="1016" width="15.85546875" style="1" customWidth="1"/>
    <col min="1017" max="1018" width="9.5703125" style="1" bestFit="1" customWidth="1"/>
    <col min="1019" max="1261" width="7.5703125" style="1"/>
    <col min="1262" max="1262" width="9" style="1" customWidth="1"/>
    <col min="1263" max="1263" width="33.42578125" style="1" customWidth="1"/>
    <col min="1264" max="1264" width="26.7109375" style="1" customWidth="1"/>
    <col min="1265" max="1265" width="30.85546875" style="1" customWidth="1"/>
    <col min="1266" max="1267" width="15.7109375" style="1" customWidth="1"/>
    <col min="1268" max="1268" width="15" style="1" customWidth="1"/>
    <col min="1269" max="1269" width="16.28515625" style="1" customWidth="1"/>
    <col min="1270" max="1271" width="15.7109375" style="1" customWidth="1"/>
    <col min="1272" max="1272" width="15.85546875" style="1" customWidth="1"/>
    <col min="1273" max="1274" width="9.5703125" style="1" bestFit="1" customWidth="1"/>
    <col min="1275" max="1517" width="7.5703125" style="1"/>
    <col min="1518" max="1518" width="9" style="1" customWidth="1"/>
    <col min="1519" max="1519" width="33.42578125" style="1" customWidth="1"/>
    <col min="1520" max="1520" width="26.7109375" style="1" customWidth="1"/>
    <col min="1521" max="1521" width="30.85546875" style="1" customWidth="1"/>
    <col min="1522" max="1523" width="15.7109375" style="1" customWidth="1"/>
    <col min="1524" max="1524" width="15" style="1" customWidth="1"/>
    <col min="1525" max="1525" width="16.28515625" style="1" customWidth="1"/>
    <col min="1526" max="1527" width="15.7109375" style="1" customWidth="1"/>
    <col min="1528" max="1528" width="15.85546875" style="1" customWidth="1"/>
    <col min="1529" max="1530" width="9.5703125" style="1" bestFit="1" customWidth="1"/>
    <col min="1531" max="1773" width="7.5703125" style="1"/>
    <col min="1774" max="1774" width="9" style="1" customWidth="1"/>
    <col min="1775" max="1775" width="33.42578125" style="1" customWidth="1"/>
    <col min="1776" max="1776" width="26.7109375" style="1" customWidth="1"/>
    <col min="1777" max="1777" width="30.85546875" style="1" customWidth="1"/>
    <col min="1778" max="1779" width="15.7109375" style="1" customWidth="1"/>
    <col min="1780" max="1780" width="15" style="1" customWidth="1"/>
    <col min="1781" max="1781" width="16.28515625" style="1" customWidth="1"/>
    <col min="1782" max="1783" width="15.7109375" style="1" customWidth="1"/>
    <col min="1784" max="1784" width="15.85546875" style="1" customWidth="1"/>
    <col min="1785" max="1786" width="9.5703125" style="1" bestFit="1" customWidth="1"/>
    <col min="1787" max="2029" width="7.5703125" style="1"/>
    <col min="2030" max="2030" width="9" style="1" customWidth="1"/>
    <col min="2031" max="2031" width="33.42578125" style="1" customWidth="1"/>
    <col min="2032" max="2032" width="26.7109375" style="1" customWidth="1"/>
    <col min="2033" max="2033" width="30.85546875" style="1" customWidth="1"/>
    <col min="2034" max="2035" width="15.7109375" style="1" customWidth="1"/>
    <col min="2036" max="2036" width="15" style="1" customWidth="1"/>
    <col min="2037" max="2037" width="16.28515625" style="1" customWidth="1"/>
    <col min="2038" max="2039" width="15.7109375" style="1" customWidth="1"/>
    <col min="2040" max="2040" width="15.85546875" style="1" customWidth="1"/>
    <col min="2041" max="2042" width="9.5703125" style="1" bestFit="1" customWidth="1"/>
    <col min="2043" max="2285" width="7.5703125" style="1"/>
    <col min="2286" max="2286" width="9" style="1" customWidth="1"/>
    <col min="2287" max="2287" width="33.42578125" style="1" customWidth="1"/>
    <col min="2288" max="2288" width="26.7109375" style="1" customWidth="1"/>
    <col min="2289" max="2289" width="30.85546875" style="1" customWidth="1"/>
    <col min="2290" max="2291" width="15.7109375" style="1" customWidth="1"/>
    <col min="2292" max="2292" width="15" style="1" customWidth="1"/>
    <col min="2293" max="2293" width="16.28515625" style="1" customWidth="1"/>
    <col min="2294" max="2295" width="15.7109375" style="1" customWidth="1"/>
    <col min="2296" max="2296" width="15.85546875" style="1" customWidth="1"/>
    <col min="2297" max="2298" width="9.5703125" style="1" bestFit="1" customWidth="1"/>
    <col min="2299" max="2541" width="7.5703125" style="1"/>
    <col min="2542" max="2542" width="9" style="1" customWidth="1"/>
    <col min="2543" max="2543" width="33.42578125" style="1" customWidth="1"/>
    <col min="2544" max="2544" width="26.7109375" style="1" customWidth="1"/>
    <col min="2545" max="2545" width="30.85546875" style="1" customWidth="1"/>
    <col min="2546" max="2547" width="15.7109375" style="1" customWidth="1"/>
    <col min="2548" max="2548" width="15" style="1" customWidth="1"/>
    <col min="2549" max="2549" width="16.28515625" style="1" customWidth="1"/>
    <col min="2550" max="2551" width="15.7109375" style="1" customWidth="1"/>
    <col min="2552" max="2552" width="15.85546875" style="1" customWidth="1"/>
    <col min="2553" max="2554" width="9.5703125" style="1" bestFit="1" customWidth="1"/>
    <col min="2555" max="2797" width="7.5703125" style="1"/>
    <col min="2798" max="2798" width="9" style="1" customWidth="1"/>
    <col min="2799" max="2799" width="33.42578125" style="1" customWidth="1"/>
    <col min="2800" max="2800" width="26.7109375" style="1" customWidth="1"/>
    <col min="2801" max="2801" width="30.85546875" style="1" customWidth="1"/>
    <col min="2802" max="2803" width="15.7109375" style="1" customWidth="1"/>
    <col min="2804" max="2804" width="15" style="1" customWidth="1"/>
    <col min="2805" max="2805" width="16.28515625" style="1" customWidth="1"/>
    <col min="2806" max="2807" width="15.7109375" style="1" customWidth="1"/>
    <col min="2808" max="2808" width="15.85546875" style="1" customWidth="1"/>
    <col min="2809" max="2810" width="9.5703125" style="1" bestFit="1" customWidth="1"/>
    <col min="2811" max="3053" width="7.5703125" style="1"/>
    <col min="3054" max="3054" width="9" style="1" customWidth="1"/>
    <col min="3055" max="3055" width="33.42578125" style="1" customWidth="1"/>
    <col min="3056" max="3056" width="26.7109375" style="1" customWidth="1"/>
    <col min="3057" max="3057" width="30.85546875" style="1" customWidth="1"/>
    <col min="3058" max="3059" width="15.7109375" style="1" customWidth="1"/>
    <col min="3060" max="3060" width="15" style="1" customWidth="1"/>
    <col min="3061" max="3061" width="16.28515625" style="1" customWidth="1"/>
    <col min="3062" max="3063" width="15.7109375" style="1" customWidth="1"/>
    <col min="3064" max="3064" width="15.85546875" style="1" customWidth="1"/>
    <col min="3065" max="3066" width="9.5703125" style="1" bestFit="1" customWidth="1"/>
    <col min="3067" max="3309" width="7.5703125" style="1"/>
    <col min="3310" max="3310" width="9" style="1" customWidth="1"/>
    <col min="3311" max="3311" width="33.42578125" style="1" customWidth="1"/>
    <col min="3312" max="3312" width="26.7109375" style="1" customWidth="1"/>
    <col min="3313" max="3313" width="30.85546875" style="1" customWidth="1"/>
    <col min="3314" max="3315" width="15.7109375" style="1" customWidth="1"/>
    <col min="3316" max="3316" width="15" style="1" customWidth="1"/>
    <col min="3317" max="3317" width="16.28515625" style="1" customWidth="1"/>
    <col min="3318" max="3319" width="15.7109375" style="1" customWidth="1"/>
    <col min="3320" max="3320" width="15.85546875" style="1" customWidth="1"/>
    <col min="3321" max="3322" width="9.5703125" style="1" bestFit="1" customWidth="1"/>
    <col min="3323" max="3565" width="7.5703125" style="1"/>
    <col min="3566" max="3566" width="9" style="1" customWidth="1"/>
    <col min="3567" max="3567" width="33.42578125" style="1" customWidth="1"/>
    <col min="3568" max="3568" width="26.7109375" style="1" customWidth="1"/>
    <col min="3569" max="3569" width="30.85546875" style="1" customWidth="1"/>
    <col min="3570" max="3571" width="15.7109375" style="1" customWidth="1"/>
    <col min="3572" max="3572" width="15" style="1" customWidth="1"/>
    <col min="3573" max="3573" width="16.28515625" style="1" customWidth="1"/>
    <col min="3574" max="3575" width="15.7109375" style="1" customWidth="1"/>
    <col min="3576" max="3576" width="15.85546875" style="1" customWidth="1"/>
    <col min="3577" max="3578" width="9.5703125" style="1" bestFit="1" customWidth="1"/>
    <col min="3579" max="3821" width="7.5703125" style="1"/>
    <col min="3822" max="3822" width="9" style="1" customWidth="1"/>
    <col min="3823" max="3823" width="33.42578125" style="1" customWidth="1"/>
    <col min="3824" max="3824" width="26.7109375" style="1" customWidth="1"/>
    <col min="3825" max="3825" width="30.85546875" style="1" customWidth="1"/>
    <col min="3826" max="3827" width="15.7109375" style="1" customWidth="1"/>
    <col min="3828" max="3828" width="15" style="1" customWidth="1"/>
    <col min="3829" max="3829" width="16.28515625" style="1" customWidth="1"/>
    <col min="3830" max="3831" width="15.7109375" style="1" customWidth="1"/>
    <col min="3832" max="3832" width="15.85546875" style="1" customWidth="1"/>
    <col min="3833" max="3834" width="9.5703125" style="1" bestFit="1" customWidth="1"/>
    <col min="3835" max="4077" width="7.5703125" style="1"/>
    <col min="4078" max="4078" width="9" style="1" customWidth="1"/>
    <col min="4079" max="4079" width="33.42578125" style="1" customWidth="1"/>
    <col min="4080" max="4080" width="26.7109375" style="1" customWidth="1"/>
    <col min="4081" max="4081" width="30.85546875" style="1" customWidth="1"/>
    <col min="4082" max="4083" width="15.7109375" style="1" customWidth="1"/>
    <col min="4084" max="4084" width="15" style="1" customWidth="1"/>
    <col min="4085" max="4085" width="16.28515625" style="1" customWidth="1"/>
    <col min="4086" max="4087" width="15.7109375" style="1" customWidth="1"/>
    <col min="4088" max="4088" width="15.85546875" style="1" customWidth="1"/>
    <col min="4089" max="4090" width="9.5703125" style="1" bestFit="1" customWidth="1"/>
    <col min="4091" max="4333" width="7.5703125" style="1"/>
    <col min="4334" max="4334" width="9" style="1" customWidth="1"/>
    <col min="4335" max="4335" width="33.42578125" style="1" customWidth="1"/>
    <col min="4336" max="4336" width="26.7109375" style="1" customWidth="1"/>
    <col min="4337" max="4337" width="30.85546875" style="1" customWidth="1"/>
    <col min="4338" max="4339" width="15.7109375" style="1" customWidth="1"/>
    <col min="4340" max="4340" width="15" style="1" customWidth="1"/>
    <col min="4341" max="4341" width="16.28515625" style="1" customWidth="1"/>
    <col min="4342" max="4343" width="15.7109375" style="1" customWidth="1"/>
    <col min="4344" max="4344" width="15.85546875" style="1" customWidth="1"/>
    <col min="4345" max="4346" width="9.5703125" style="1" bestFit="1" customWidth="1"/>
    <col min="4347" max="4589" width="7.5703125" style="1"/>
    <col min="4590" max="4590" width="9" style="1" customWidth="1"/>
    <col min="4591" max="4591" width="33.42578125" style="1" customWidth="1"/>
    <col min="4592" max="4592" width="26.7109375" style="1" customWidth="1"/>
    <col min="4593" max="4593" width="30.85546875" style="1" customWidth="1"/>
    <col min="4594" max="4595" width="15.7109375" style="1" customWidth="1"/>
    <col min="4596" max="4596" width="15" style="1" customWidth="1"/>
    <col min="4597" max="4597" width="16.28515625" style="1" customWidth="1"/>
    <col min="4598" max="4599" width="15.7109375" style="1" customWidth="1"/>
    <col min="4600" max="4600" width="15.85546875" style="1" customWidth="1"/>
    <col min="4601" max="4602" width="9.5703125" style="1" bestFit="1" customWidth="1"/>
    <col min="4603" max="4845" width="7.5703125" style="1"/>
    <col min="4846" max="4846" width="9" style="1" customWidth="1"/>
    <col min="4847" max="4847" width="33.42578125" style="1" customWidth="1"/>
    <col min="4848" max="4848" width="26.7109375" style="1" customWidth="1"/>
    <col min="4849" max="4849" width="30.85546875" style="1" customWidth="1"/>
    <col min="4850" max="4851" width="15.7109375" style="1" customWidth="1"/>
    <col min="4852" max="4852" width="15" style="1" customWidth="1"/>
    <col min="4853" max="4853" width="16.28515625" style="1" customWidth="1"/>
    <col min="4854" max="4855" width="15.7109375" style="1" customWidth="1"/>
    <col min="4856" max="4856" width="15.85546875" style="1" customWidth="1"/>
    <col min="4857" max="4858" width="9.5703125" style="1" bestFit="1" customWidth="1"/>
    <col min="4859" max="5101" width="7.5703125" style="1"/>
    <col min="5102" max="5102" width="9" style="1" customWidth="1"/>
    <col min="5103" max="5103" width="33.42578125" style="1" customWidth="1"/>
    <col min="5104" max="5104" width="26.7109375" style="1" customWidth="1"/>
    <col min="5105" max="5105" width="30.85546875" style="1" customWidth="1"/>
    <col min="5106" max="5107" width="15.7109375" style="1" customWidth="1"/>
    <col min="5108" max="5108" width="15" style="1" customWidth="1"/>
    <col min="5109" max="5109" width="16.28515625" style="1" customWidth="1"/>
    <col min="5110" max="5111" width="15.7109375" style="1" customWidth="1"/>
    <col min="5112" max="5112" width="15.85546875" style="1" customWidth="1"/>
    <col min="5113" max="5114" width="9.5703125" style="1" bestFit="1" customWidth="1"/>
    <col min="5115" max="5357" width="7.5703125" style="1"/>
    <col min="5358" max="5358" width="9" style="1" customWidth="1"/>
    <col min="5359" max="5359" width="33.42578125" style="1" customWidth="1"/>
    <col min="5360" max="5360" width="26.7109375" style="1" customWidth="1"/>
    <col min="5361" max="5361" width="30.85546875" style="1" customWidth="1"/>
    <col min="5362" max="5363" width="15.7109375" style="1" customWidth="1"/>
    <col min="5364" max="5364" width="15" style="1" customWidth="1"/>
    <col min="5365" max="5365" width="16.28515625" style="1" customWidth="1"/>
    <col min="5366" max="5367" width="15.7109375" style="1" customWidth="1"/>
    <col min="5368" max="5368" width="15.85546875" style="1" customWidth="1"/>
    <col min="5369" max="5370" width="9.5703125" style="1" bestFit="1" customWidth="1"/>
    <col min="5371" max="5613" width="7.5703125" style="1"/>
    <col min="5614" max="5614" width="9" style="1" customWidth="1"/>
    <col min="5615" max="5615" width="33.42578125" style="1" customWidth="1"/>
    <col min="5616" max="5616" width="26.7109375" style="1" customWidth="1"/>
    <col min="5617" max="5617" width="30.85546875" style="1" customWidth="1"/>
    <col min="5618" max="5619" width="15.7109375" style="1" customWidth="1"/>
    <col min="5620" max="5620" width="15" style="1" customWidth="1"/>
    <col min="5621" max="5621" width="16.28515625" style="1" customWidth="1"/>
    <col min="5622" max="5623" width="15.7109375" style="1" customWidth="1"/>
    <col min="5624" max="5624" width="15.85546875" style="1" customWidth="1"/>
    <col min="5625" max="5626" width="9.5703125" style="1" bestFit="1" customWidth="1"/>
    <col min="5627" max="5869" width="7.5703125" style="1"/>
    <col min="5870" max="5870" width="9" style="1" customWidth="1"/>
    <col min="5871" max="5871" width="33.42578125" style="1" customWidth="1"/>
    <col min="5872" max="5872" width="26.7109375" style="1" customWidth="1"/>
    <col min="5873" max="5873" width="30.85546875" style="1" customWidth="1"/>
    <col min="5874" max="5875" width="15.7109375" style="1" customWidth="1"/>
    <col min="5876" max="5876" width="15" style="1" customWidth="1"/>
    <col min="5877" max="5877" width="16.28515625" style="1" customWidth="1"/>
    <col min="5878" max="5879" width="15.7109375" style="1" customWidth="1"/>
    <col min="5880" max="5880" width="15.85546875" style="1" customWidth="1"/>
    <col min="5881" max="5882" width="9.5703125" style="1" bestFit="1" customWidth="1"/>
    <col min="5883" max="6125" width="7.5703125" style="1"/>
    <col min="6126" max="6126" width="9" style="1" customWidth="1"/>
    <col min="6127" max="6127" width="33.42578125" style="1" customWidth="1"/>
    <col min="6128" max="6128" width="26.7109375" style="1" customWidth="1"/>
    <col min="6129" max="6129" width="30.85546875" style="1" customWidth="1"/>
    <col min="6130" max="6131" width="15.7109375" style="1" customWidth="1"/>
    <col min="6132" max="6132" width="15" style="1" customWidth="1"/>
    <col min="6133" max="6133" width="16.28515625" style="1" customWidth="1"/>
    <col min="6134" max="6135" width="15.7109375" style="1" customWidth="1"/>
    <col min="6136" max="6136" width="15.85546875" style="1" customWidth="1"/>
    <col min="6137" max="6138" width="9.5703125" style="1" bestFit="1" customWidth="1"/>
    <col min="6139" max="6381" width="7.5703125" style="1"/>
    <col min="6382" max="6382" width="9" style="1" customWidth="1"/>
    <col min="6383" max="6383" width="33.42578125" style="1" customWidth="1"/>
    <col min="6384" max="6384" width="26.7109375" style="1" customWidth="1"/>
    <col min="6385" max="6385" width="30.85546875" style="1" customWidth="1"/>
    <col min="6386" max="6387" width="15.7109375" style="1" customWidth="1"/>
    <col min="6388" max="6388" width="15" style="1" customWidth="1"/>
    <col min="6389" max="6389" width="16.28515625" style="1" customWidth="1"/>
    <col min="6390" max="6391" width="15.7109375" style="1" customWidth="1"/>
    <col min="6392" max="6392" width="15.85546875" style="1" customWidth="1"/>
    <col min="6393" max="6394" width="9.5703125" style="1" bestFit="1" customWidth="1"/>
    <col min="6395" max="6637" width="7.5703125" style="1"/>
    <col min="6638" max="6638" width="9" style="1" customWidth="1"/>
    <col min="6639" max="6639" width="33.42578125" style="1" customWidth="1"/>
    <col min="6640" max="6640" width="26.7109375" style="1" customWidth="1"/>
    <col min="6641" max="6641" width="30.85546875" style="1" customWidth="1"/>
    <col min="6642" max="6643" width="15.7109375" style="1" customWidth="1"/>
    <col min="6644" max="6644" width="15" style="1" customWidth="1"/>
    <col min="6645" max="6645" width="16.28515625" style="1" customWidth="1"/>
    <col min="6646" max="6647" width="15.7109375" style="1" customWidth="1"/>
    <col min="6648" max="6648" width="15.85546875" style="1" customWidth="1"/>
    <col min="6649" max="6650" width="9.5703125" style="1" bestFit="1" customWidth="1"/>
    <col min="6651" max="6893" width="7.5703125" style="1"/>
    <col min="6894" max="6894" width="9" style="1" customWidth="1"/>
    <col min="6895" max="6895" width="33.42578125" style="1" customWidth="1"/>
    <col min="6896" max="6896" width="26.7109375" style="1" customWidth="1"/>
    <col min="6897" max="6897" width="30.85546875" style="1" customWidth="1"/>
    <col min="6898" max="6899" width="15.7109375" style="1" customWidth="1"/>
    <col min="6900" max="6900" width="15" style="1" customWidth="1"/>
    <col min="6901" max="6901" width="16.28515625" style="1" customWidth="1"/>
    <col min="6902" max="6903" width="15.7109375" style="1" customWidth="1"/>
    <col min="6904" max="6904" width="15.85546875" style="1" customWidth="1"/>
    <col min="6905" max="6906" width="9.5703125" style="1" bestFit="1" customWidth="1"/>
    <col min="6907" max="7149" width="7.5703125" style="1"/>
    <col min="7150" max="7150" width="9" style="1" customWidth="1"/>
    <col min="7151" max="7151" width="33.42578125" style="1" customWidth="1"/>
    <col min="7152" max="7152" width="26.7109375" style="1" customWidth="1"/>
    <col min="7153" max="7153" width="30.85546875" style="1" customWidth="1"/>
    <col min="7154" max="7155" width="15.7109375" style="1" customWidth="1"/>
    <col min="7156" max="7156" width="15" style="1" customWidth="1"/>
    <col min="7157" max="7157" width="16.28515625" style="1" customWidth="1"/>
    <col min="7158" max="7159" width="15.7109375" style="1" customWidth="1"/>
    <col min="7160" max="7160" width="15.85546875" style="1" customWidth="1"/>
    <col min="7161" max="7162" width="9.5703125" style="1" bestFit="1" customWidth="1"/>
    <col min="7163" max="7405" width="7.5703125" style="1"/>
    <col min="7406" max="7406" width="9" style="1" customWidth="1"/>
    <col min="7407" max="7407" width="33.42578125" style="1" customWidth="1"/>
    <col min="7408" max="7408" width="26.7109375" style="1" customWidth="1"/>
    <col min="7409" max="7409" width="30.85546875" style="1" customWidth="1"/>
    <col min="7410" max="7411" width="15.7109375" style="1" customWidth="1"/>
    <col min="7412" max="7412" width="15" style="1" customWidth="1"/>
    <col min="7413" max="7413" width="16.28515625" style="1" customWidth="1"/>
    <col min="7414" max="7415" width="15.7109375" style="1" customWidth="1"/>
    <col min="7416" max="7416" width="15.85546875" style="1" customWidth="1"/>
    <col min="7417" max="7418" width="9.5703125" style="1" bestFit="1" customWidth="1"/>
    <col min="7419" max="7661" width="7.5703125" style="1"/>
    <col min="7662" max="7662" width="9" style="1" customWidth="1"/>
    <col min="7663" max="7663" width="33.42578125" style="1" customWidth="1"/>
    <col min="7664" max="7664" width="26.7109375" style="1" customWidth="1"/>
    <col min="7665" max="7665" width="30.85546875" style="1" customWidth="1"/>
    <col min="7666" max="7667" width="15.7109375" style="1" customWidth="1"/>
    <col min="7668" max="7668" width="15" style="1" customWidth="1"/>
    <col min="7669" max="7669" width="16.28515625" style="1" customWidth="1"/>
    <col min="7670" max="7671" width="15.7109375" style="1" customWidth="1"/>
    <col min="7672" max="7672" width="15.85546875" style="1" customWidth="1"/>
    <col min="7673" max="7674" width="9.5703125" style="1" bestFit="1" customWidth="1"/>
    <col min="7675" max="7917" width="7.5703125" style="1"/>
    <col min="7918" max="7918" width="9" style="1" customWidth="1"/>
    <col min="7919" max="7919" width="33.42578125" style="1" customWidth="1"/>
    <col min="7920" max="7920" width="26.7109375" style="1" customWidth="1"/>
    <col min="7921" max="7921" width="30.85546875" style="1" customWidth="1"/>
    <col min="7922" max="7923" width="15.7109375" style="1" customWidth="1"/>
    <col min="7924" max="7924" width="15" style="1" customWidth="1"/>
    <col min="7925" max="7925" width="16.28515625" style="1" customWidth="1"/>
    <col min="7926" max="7927" width="15.7109375" style="1" customWidth="1"/>
    <col min="7928" max="7928" width="15.85546875" style="1" customWidth="1"/>
    <col min="7929" max="7930" width="9.5703125" style="1" bestFit="1" customWidth="1"/>
    <col min="7931" max="8173" width="7.5703125" style="1"/>
    <col min="8174" max="8174" width="9" style="1" customWidth="1"/>
    <col min="8175" max="8175" width="33.42578125" style="1" customWidth="1"/>
    <col min="8176" max="8176" width="26.7109375" style="1" customWidth="1"/>
    <col min="8177" max="8177" width="30.85546875" style="1" customWidth="1"/>
    <col min="8178" max="8179" width="15.7109375" style="1" customWidth="1"/>
    <col min="8180" max="8180" width="15" style="1" customWidth="1"/>
    <col min="8181" max="8181" width="16.28515625" style="1" customWidth="1"/>
    <col min="8182" max="8183" width="15.7109375" style="1" customWidth="1"/>
    <col min="8184" max="8184" width="15.85546875" style="1" customWidth="1"/>
    <col min="8185" max="8186" width="9.5703125" style="1" bestFit="1" customWidth="1"/>
    <col min="8187" max="8429" width="7.5703125" style="1"/>
    <col min="8430" max="8430" width="9" style="1" customWidth="1"/>
    <col min="8431" max="8431" width="33.42578125" style="1" customWidth="1"/>
    <col min="8432" max="8432" width="26.7109375" style="1" customWidth="1"/>
    <col min="8433" max="8433" width="30.85546875" style="1" customWidth="1"/>
    <col min="8434" max="8435" width="15.7109375" style="1" customWidth="1"/>
    <col min="8436" max="8436" width="15" style="1" customWidth="1"/>
    <col min="8437" max="8437" width="16.28515625" style="1" customWidth="1"/>
    <col min="8438" max="8439" width="15.7109375" style="1" customWidth="1"/>
    <col min="8440" max="8440" width="15.85546875" style="1" customWidth="1"/>
    <col min="8441" max="8442" width="9.5703125" style="1" bestFit="1" customWidth="1"/>
    <col min="8443" max="8685" width="7.5703125" style="1"/>
    <col min="8686" max="8686" width="9" style="1" customWidth="1"/>
    <col min="8687" max="8687" width="33.42578125" style="1" customWidth="1"/>
    <col min="8688" max="8688" width="26.7109375" style="1" customWidth="1"/>
    <col min="8689" max="8689" width="30.85546875" style="1" customWidth="1"/>
    <col min="8690" max="8691" width="15.7109375" style="1" customWidth="1"/>
    <col min="8692" max="8692" width="15" style="1" customWidth="1"/>
    <col min="8693" max="8693" width="16.28515625" style="1" customWidth="1"/>
    <col min="8694" max="8695" width="15.7109375" style="1" customWidth="1"/>
    <col min="8696" max="8696" width="15.85546875" style="1" customWidth="1"/>
    <col min="8697" max="8698" width="9.5703125" style="1" bestFit="1" customWidth="1"/>
    <col min="8699" max="8941" width="7.5703125" style="1"/>
    <col min="8942" max="8942" width="9" style="1" customWidth="1"/>
    <col min="8943" max="8943" width="33.42578125" style="1" customWidth="1"/>
    <col min="8944" max="8944" width="26.7109375" style="1" customWidth="1"/>
    <col min="8945" max="8945" width="30.85546875" style="1" customWidth="1"/>
    <col min="8946" max="8947" width="15.7109375" style="1" customWidth="1"/>
    <col min="8948" max="8948" width="15" style="1" customWidth="1"/>
    <col min="8949" max="8949" width="16.28515625" style="1" customWidth="1"/>
    <col min="8950" max="8951" width="15.7109375" style="1" customWidth="1"/>
    <col min="8952" max="8952" width="15.85546875" style="1" customWidth="1"/>
    <col min="8953" max="8954" width="9.5703125" style="1" bestFit="1" customWidth="1"/>
    <col min="8955" max="9197" width="7.5703125" style="1"/>
    <col min="9198" max="9198" width="9" style="1" customWidth="1"/>
    <col min="9199" max="9199" width="33.42578125" style="1" customWidth="1"/>
    <col min="9200" max="9200" width="26.7109375" style="1" customWidth="1"/>
    <col min="9201" max="9201" width="30.85546875" style="1" customWidth="1"/>
    <col min="9202" max="9203" width="15.7109375" style="1" customWidth="1"/>
    <col min="9204" max="9204" width="15" style="1" customWidth="1"/>
    <col min="9205" max="9205" width="16.28515625" style="1" customWidth="1"/>
    <col min="9206" max="9207" width="15.7109375" style="1" customWidth="1"/>
    <col min="9208" max="9208" width="15.85546875" style="1" customWidth="1"/>
    <col min="9209" max="9210" width="9.5703125" style="1" bestFit="1" customWidth="1"/>
    <col min="9211" max="9453" width="7.5703125" style="1"/>
    <col min="9454" max="9454" width="9" style="1" customWidth="1"/>
    <col min="9455" max="9455" width="33.42578125" style="1" customWidth="1"/>
    <col min="9456" max="9456" width="26.7109375" style="1" customWidth="1"/>
    <col min="9457" max="9457" width="30.85546875" style="1" customWidth="1"/>
    <col min="9458" max="9459" width="15.7109375" style="1" customWidth="1"/>
    <col min="9460" max="9460" width="15" style="1" customWidth="1"/>
    <col min="9461" max="9461" width="16.28515625" style="1" customWidth="1"/>
    <col min="9462" max="9463" width="15.7109375" style="1" customWidth="1"/>
    <col min="9464" max="9464" width="15.85546875" style="1" customWidth="1"/>
    <col min="9465" max="9466" width="9.5703125" style="1" bestFit="1" customWidth="1"/>
    <col min="9467" max="9709" width="7.5703125" style="1"/>
    <col min="9710" max="9710" width="9" style="1" customWidth="1"/>
    <col min="9711" max="9711" width="33.42578125" style="1" customWidth="1"/>
    <col min="9712" max="9712" width="26.7109375" style="1" customWidth="1"/>
    <col min="9713" max="9713" width="30.85546875" style="1" customWidth="1"/>
    <col min="9714" max="9715" width="15.7109375" style="1" customWidth="1"/>
    <col min="9716" max="9716" width="15" style="1" customWidth="1"/>
    <col min="9717" max="9717" width="16.28515625" style="1" customWidth="1"/>
    <col min="9718" max="9719" width="15.7109375" style="1" customWidth="1"/>
    <col min="9720" max="9720" width="15.85546875" style="1" customWidth="1"/>
    <col min="9721" max="9722" width="9.5703125" style="1" bestFit="1" customWidth="1"/>
    <col min="9723" max="9965" width="7.5703125" style="1"/>
    <col min="9966" max="9966" width="9" style="1" customWidth="1"/>
    <col min="9967" max="9967" width="33.42578125" style="1" customWidth="1"/>
    <col min="9968" max="9968" width="26.7109375" style="1" customWidth="1"/>
    <col min="9969" max="9969" width="30.85546875" style="1" customWidth="1"/>
    <col min="9970" max="9971" width="15.7109375" style="1" customWidth="1"/>
    <col min="9972" max="9972" width="15" style="1" customWidth="1"/>
    <col min="9973" max="9973" width="16.28515625" style="1" customWidth="1"/>
    <col min="9974" max="9975" width="15.7109375" style="1" customWidth="1"/>
    <col min="9976" max="9976" width="15.85546875" style="1" customWidth="1"/>
    <col min="9977" max="9978" width="9.5703125" style="1" bestFit="1" customWidth="1"/>
    <col min="9979" max="10221" width="7.5703125" style="1"/>
    <col min="10222" max="10222" width="9" style="1" customWidth="1"/>
    <col min="10223" max="10223" width="33.42578125" style="1" customWidth="1"/>
    <col min="10224" max="10224" width="26.7109375" style="1" customWidth="1"/>
    <col min="10225" max="10225" width="30.85546875" style="1" customWidth="1"/>
    <col min="10226" max="10227" width="15.7109375" style="1" customWidth="1"/>
    <col min="10228" max="10228" width="15" style="1" customWidth="1"/>
    <col min="10229" max="10229" width="16.28515625" style="1" customWidth="1"/>
    <col min="10230" max="10231" width="15.7109375" style="1" customWidth="1"/>
    <col min="10232" max="10232" width="15.85546875" style="1" customWidth="1"/>
    <col min="10233" max="10234" width="9.5703125" style="1" bestFit="1" customWidth="1"/>
    <col min="10235" max="10477" width="7.5703125" style="1"/>
    <col min="10478" max="10478" width="9" style="1" customWidth="1"/>
    <col min="10479" max="10479" width="33.42578125" style="1" customWidth="1"/>
    <col min="10480" max="10480" width="26.7109375" style="1" customWidth="1"/>
    <col min="10481" max="10481" width="30.85546875" style="1" customWidth="1"/>
    <col min="10482" max="10483" width="15.7109375" style="1" customWidth="1"/>
    <col min="10484" max="10484" width="15" style="1" customWidth="1"/>
    <col min="10485" max="10485" width="16.28515625" style="1" customWidth="1"/>
    <col min="10486" max="10487" width="15.7109375" style="1" customWidth="1"/>
    <col min="10488" max="10488" width="15.85546875" style="1" customWidth="1"/>
    <col min="10489" max="10490" width="9.5703125" style="1" bestFit="1" customWidth="1"/>
    <col min="10491" max="10733" width="7.5703125" style="1"/>
    <col min="10734" max="10734" width="9" style="1" customWidth="1"/>
    <col min="10735" max="10735" width="33.42578125" style="1" customWidth="1"/>
    <col min="10736" max="10736" width="26.7109375" style="1" customWidth="1"/>
    <col min="10737" max="10737" width="30.85546875" style="1" customWidth="1"/>
    <col min="10738" max="10739" width="15.7109375" style="1" customWidth="1"/>
    <col min="10740" max="10740" width="15" style="1" customWidth="1"/>
    <col min="10741" max="10741" width="16.28515625" style="1" customWidth="1"/>
    <col min="10742" max="10743" width="15.7109375" style="1" customWidth="1"/>
    <col min="10744" max="10744" width="15.85546875" style="1" customWidth="1"/>
    <col min="10745" max="10746" width="9.5703125" style="1" bestFit="1" customWidth="1"/>
    <col min="10747" max="10989" width="7.5703125" style="1"/>
    <col min="10990" max="10990" width="9" style="1" customWidth="1"/>
    <col min="10991" max="10991" width="33.42578125" style="1" customWidth="1"/>
    <col min="10992" max="10992" width="26.7109375" style="1" customWidth="1"/>
    <col min="10993" max="10993" width="30.85546875" style="1" customWidth="1"/>
    <col min="10994" max="10995" width="15.7109375" style="1" customWidth="1"/>
    <col min="10996" max="10996" width="15" style="1" customWidth="1"/>
    <col min="10997" max="10997" width="16.28515625" style="1" customWidth="1"/>
    <col min="10998" max="10999" width="15.7109375" style="1" customWidth="1"/>
    <col min="11000" max="11000" width="15.85546875" style="1" customWidth="1"/>
    <col min="11001" max="11002" width="9.5703125" style="1" bestFit="1" customWidth="1"/>
    <col min="11003" max="11245" width="7.5703125" style="1"/>
    <col min="11246" max="11246" width="9" style="1" customWidth="1"/>
    <col min="11247" max="11247" width="33.42578125" style="1" customWidth="1"/>
    <col min="11248" max="11248" width="26.7109375" style="1" customWidth="1"/>
    <col min="11249" max="11249" width="30.85546875" style="1" customWidth="1"/>
    <col min="11250" max="11251" width="15.7109375" style="1" customWidth="1"/>
    <col min="11252" max="11252" width="15" style="1" customWidth="1"/>
    <col min="11253" max="11253" width="16.28515625" style="1" customWidth="1"/>
    <col min="11254" max="11255" width="15.7109375" style="1" customWidth="1"/>
    <col min="11256" max="11256" width="15.85546875" style="1" customWidth="1"/>
    <col min="11257" max="11258" width="9.5703125" style="1" bestFit="1" customWidth="1"/>
    <col min="11259" max="11501" width="7.5703125" style="1"/>
    <col min="11502" max="11502" width="9" style="1" customWidth="1"/>
    <col min="11503" max="11503" width="33.42578125" style="1" customWidth="1"/>
    <col min="11504" max="11504" width="26.7109375" style="1" customWidth="1"/>
    <col min="11505" max="11505" width="30.85546875" style="1" customWidth="1"/>
    <col min="11506" max="11507" width="15.7109375" style="1" customWidth="1"/>
    <col min="11508" max="11508" width="15" style="1" customWidth="1"/>
    <col min="11509" max="11509" width="16.28515625" style="1" customWidth="1"/>
    <col min="11510" max="11511" width="15.7109375" style="1" customWidth="1"/>
    <col min="11512" max="11512" width="15.85546875" style="1" customWidth="1"/>
    <col min="11513" max="11514" width="9.5703125" style="1" bestFit="1" customWidth="1"/>
    <col min="11515" max="11757" width="7.5703125" style="1"/>
    <col min="11758" max="11758" width="9" style="1" customWidth="1"/>
    <col min="11759" max="11759" width="33.42578125" style="1" customWidth="1"/>
    <col min="11760" max="11760" width="26.7109375" style="1" customWidth="1"/>
    <col min="11761" max="11761" width="30.85546875" style="1" customWidth="1"/>
    <col min="11762" max="11763" width="15.7109375" style="1" customWidth="1"/>
    <col min="11764" max="11764" width="15" style="1" customWidth="1"/>
    <col min="11765" max="11765" width="16.28515625" style="1" customWidth="1"/>
    <col min="11766" max="11767" width="15.7109375" style="1" customWidth="1"/>
    <col min="11768" max="11768" width="15.85546875" style="1" customWidth="1"/>
    <col min="11769" max="11770" width="9.5703125" style="1" bestFit="1" customWidth="1"/>
    <col min="11771" max="12013" width="7.5703125" style="1"/>
    <col min="12014" max="12014" width="9" style="1" customWidth="1"/>
    <col min="12015" max="12015" width="33.42578125" style="1" customWidth="1"/>
    <col min="12016" max="12016" width="26.7109375" style="1" customWidth="1"/>
    <col min="12017" max="12017" width="30.85546875" style="1" customWidth="1"/>
    <col min="12018" max="12019" width="15.7109375" style="1" customWidth="1"/>
    <col min="12020" max="12020" width="15" style="1" customWidth="1"/>
    <col min="12021" max="12021" width="16.28515625" style="1" customWidth="1"/>
    <col min="12022" max="12023" width="15.7109375" style="1" customWidth="1"/>
    <col min="12024" max="12024" width="15.85546875" style="1" customWidth="1"/>
    <col min="12025" max="12026" width="9.5703125" style="1" bestFit="1" customWidth="1"/>
    <col min="12027" max="12269" width="7.5703125" style="1"/>
    <col min="12270" max="12270" width="9" style="1" customWidth="1"/>
    <col min="12271" max="12271" width="33.42578125" style="1" customWidth="1"/>
    <col min="12272" max="12272" width="26.7109375" style="1" customWidth="1"/>
    <col min="12273" max="12273" width="30.85546875" style="1" customWidth="1"/>
    <col min="12274" max="12275" width="15.7109375" style="1" customWidth="1"/>
    <col min="12276" max="12276" width="15" style="1" customWidth="1"/>
    <col min="12277" max="12277" width="16.28515625" style="1" customWidth="1"/>
    <col min="12278" max="12279" width="15.7109375" style="1" customWidth="1"/>
    <col min="12280" max="12280" width="15.85546875" style="1" customWidth="1"/>
    <col min="12281" max="12282" width="9.5703125" style="1" bestFit="1" customWidth="1"/>
    <col min="12283" max="12525" width="7.5703125" style="1"/>
    <col min="12526" max="12526" width="9" style="1" customWidth="1"/>
    <col min="12527" max="12527" width="33.42578125" style="1" customWidth="1"/>
    <col min="12528" max="12528" width="26.7109375" style="1" customWidth="1"/>
    <col min="12529" max="12529" width="30.85546875" style="1" customWidth="1"/>
    <col min="12530" max="12531" width="15.7109375" style="1" customWidth="1"/>
    <col min="12532" max="12532" width="15" style="1" customWidth="1"/>
    <col min="12533" max="12533" width="16.28515625" style="1" customWidth="1"/>
    <col min="12534" max="12535" width="15.7109375" style="1" customWidth="1"/>
    <col min="12536" max="12536" width="15.85546875" style="1" customWidth="1"/>
    <col min="12537" max="12538" width="9.5703125" style="1" bestFit="1" customWidth="1"/>
    <col min="12539" max="12781" width="7.5703125" style="1"/>
    <col min="12782" max="12782" width="9" style="1" customWidth="1"/>
    <col min="12783" max="12783" width="33.42578125" style="1" customWidth="1"/>
    <col min="12784" max="12784" width="26.7109375" style="1" customWidth="1"/>
    <col min="12785" max="12785" width="30.85546875" style="1" customWidth="1"/>
    <col min="12786" max="12787" width="15.7109375" style="1" customWidth="1"/>
    <col min="12788" max="12788" width="15" style="1" customWidth="1"/>
    <col min="12789" max="12789" width="16.28515625" style="1" customWidth="1"/>
    <col min="12790" max="12791" width="15.7109375" style="1" customWidth="1"/>
    <col min="12792" max="12792" width="15.85546875" style="1" customWidth="1"/>
    <col min="12793" max="12794" width="9.5703125" style="1" bestFit="1" customWidth="1"/>
    <col min="12795" max="13037" width="7.5703125" style="1"/>
    <col min="13038" max="13038" width="9" style="1" customWidth="1"/>
    <col min="13039" max="13039" width="33.42578125" style="1" customWidth="1"/>
    <col min="13040" max="13040" width="26.7109375" style="1" customWidth="1"/>
    <col min="13041" max="13041" width="30.85546875" style="1" customWidth="1"/>
    <col min="13042" max="13043" width="15.7109375" style="1" customWidth="1"/>
    <col min="13044" max="13044" width="15" style="1" customWidth="1"/>
    <col min="13045" max="13045" width="16.28515625" style="1" customWidth="1"/>
    <col min="13046" max="13047" width="15.7109375" style="1" customWidth="1"/>
    <col min="13048" max="13048" width="15.85546875" style="1" customWidth="1"/>
    <col min="13049" max="13050" width="9.5703125" style="1" bestFit="1" customWidth="1"/>
    <col min="13051" max="13293" width="7.5703125" style="1"/>
    <col min="13294" max="13294" width="9" style="1" customWidth="1"/>
    <col min="13295" max="13295" width="33.42578125" style="1" customWidth="1"/>
    <col min="13296" max="13296" width="26.7109375" style="1" customWidth="1"/>
    <col min="13297" max="13297" width="30.85546875" style="1" customWidth="1"/>
    <col min="13298" max="13299" width="15.7109375" style="1" customWidth="1"/>
    <col min="13300" max="13300" width="15" style="1" customWidth="1"/>
    <col min="13301" max="13301" width="16.28515625" style="1" customWidth="1"/>
    <col min="13302" max="13303" width="15.7109375" style="1" customWidth="1"/>
    <col min="13304" max="13304" width="15.85546875" style="1" customWidth="1"/>
    <col min="13305" max="13306" width="9.5703125" style="1" bestFit="1" customWidth="1"/>
    <col min="13307" max="13549" width="7.5703125" style="1"/>
    <col min="13550" max="13550" width="9" style="1" customWidth="1"/>
    <col min="13551" max="13551" width="33.42578125" style="1" customWidth="1"/>
    <col min="13552" max="13552" width="26.7109375" style="1" customWidth="1"/>
    <col min="13553" max="13553" width="30.85546875" style="1" customWidth="1"/>
    <col min="13554" max="13555" width="15.7109375" style="1" customWidth="1"/>
    <col min="13556" max="13556" width="15" style="1" customWidth="1"/>
    <col min="13557" max="13557" width="16.28515625" style="1" customWidth="1"/>
    <col min="13558" max="13559" width="15.7109375" style="1" customWidth="1"/>
    <col min="13560" max="13560" width="15.85546875" style="1" customWidth="1"/>
    <col min="13561" max="13562" width="9.5703125" style="1" bestFit="1" customWidth="1"/>
    <col min="13563" max="13805" width="7.5703125" style="1"/>
    <col min="13806" max="13806" width="9" style="1" customWidth="1"/>
    <col min="13807" max="13807" width="33.42578125" style="1" customWidth="1"/>
    <col min="13808" max="13808" width="26.7109375" style="1" customWidth="1"/>
    <col min="13809" max="13809" width="30.85546875" style="1" customWidth="1"/>
    <col min="13810" max="13811" width="15.7109375" style="1" customWidth="1"/>
    <col min="13812" max="13812" width="15" style="1" customWidth="1"/>
    <col min="13813" max="13813" width="16.28515625" style="1" customWidth="1"/>
    <col min="13814" max="13815" width="15.7109375" style="1" customWidth="1"/>
    <col min="13816" max="13816" width="15.85546875" style="1" customWidth="1"/>
    <col min="13817" max="13818" width="9.5703125" style="1" bestFit="1" customWidth="1"/>
    <col min="13819" max="14061" width="7.5703125" style="1"/>
    <col min="14062" max="14062" width="9" style="1" customWidth="1"/>
    <col min="14063" max="14063" width="33.42578125" style="1" customWidth="1"/>
    <col min="14064" max="14064" width="26.7109375" style="1" customWidth="1"/>
    <col min="14065" max="14065" width="30.85546875" style="1" customWidth="1"/>
    <col min="14066" max="14067" width="15.7109375" style="1" customWidth="1"/>
    <col min="14068" max="14068" width="15" style="1" customWidth="1"/>
    <col min="14069" max="14069" width="16.28515625" style="1" customWidth="1"/>
    <col min="14070" max="14071" width="15.7109375" style="1" customWidth="1"/>
    <col min="14072" max="14072" width="15.85546875" style="1" customWidth="1"/>
    <col min="14073" max="14074" width="9.5703125" style="1" bestFit="1" customWidth="1"/>
    <col min="14075" max="14317" width="7.5703125" style="1"/>
    <col min="14318" max="14318" width="9" style="1" customWidth="1"/>
    <col min="14319" max="14319" width="33.42578125" style="1" customWidth="1"/>
    <col min="14320" max="14320" width="26.7109375" style="1" customWidth="1"/>
    <col min="14321" max="14321" width="30.85546875" style="1" customWidth="1"/>
    <col min="14322" max="14323" width="15.7109375" style="1" customWidth="1"/>
    <col min="14324" max="14324" width="15" style="1" customWidth="1"/>
    <col min="14325" max="14325" width="16.28515625" style="1" customWidth="1"/>
    <col min="14326" max="14327" width="15.7109375" style="1" customWidth="1"/>
    <col min="14328" max="14328" width="15.85546875" style="1" customWidth="1"/>
    <col min="14329" max="14330" width="9.5703125" style="1" bestFit="1" customWidth="1"/>
    <col min="14331" max="14573" width="7.5703125" style="1"/>
    <col min="14574" max="14574" width="9" style="1" customWidth="1"/>
    <col min="14575" max="14575" width="33.42578125" style="1" customWidth="1"/>
    <col min="14576" max="14576" width="26.7109375" style="1" customWidth="1"/>
    <col min="14577" max="14577" width="30.85546875" style="1" customWidth="1"/>
    <col min="14578" max="14579" width="15.7109375" style="1" customWidth="1"/>
    <col min="14580" max="14580" width="15" style="1" customWidth="1"/>
    <col min="14581" max="14581" width="16.28515625" style="1" customWidth="1"/>
    <col min="14582" max="14583" width="15.7109375" style="1" customWidth="1"/>
    <col min="14584" max="14584" width="15.85546875" style="1" customWidth="1"/>
    <col min="14585" max="14586" width="9.5703125" style="1" bestFit="1" customWidth="1"/>
    <col min="14587" max="14829" width="7.5703125" style="1"/>
    <col min="14830" max="14830" width="9" style="1" customWidth="1"/>
    <col min="14831" max="14831" width="33.42578125" style="1" customWidth="1"/>
    <col min="14832" max="14832" width="26.7109375" style="1" customWidth="1"/>
    <col min="14833" max="14833" width="30.85546875" style="1" customWidth="1"/>
    <col min="14834" max="14835" width="15.7109375" style="1" customWidth="1"/>
    <col min="14836" max="14836" width="15" style="1" customWidth="1"/>
    <col min="14837" max="14837" width="16.28515625" style="1" customWidth="1"/>
    <col min="14838" max="14839" width="15.7109375" style="1" customWidth="1"/>
    <col min="14840" max="14840" width="15.85546875" style="1" customWidth="1"/>
    <col min="14841" max="14842" width="9.5703125" style="1" bestFit="1" customWidth="1"/>
    <col min="14843" max="15085" width="7.5703125" style="1"/>
    <col min="15086" max="15086" width="9" style="1" customWidth="1"/>
    <col min="15087" max="15087" width="33.42578125" style="1" customWidth="1"/>
    <col min="15088" max="15088" width="26.7109375" style="1" customWidth="1"/>
    <col min="15089" max="15089" width="30.85546875" style="1" customWidth="1"/>
    <col min="15090" max="15091" width="15.7109375" style="1" customWidth="1"/>
    <col min="15092" max="15092" width="15" style="1" customWidth="1"/>
    <col min="15093" max="15093" width="16.28515625" style="1" customWidth="1"/>
    <col min="15094" max="15095" width="15.7109375" style="1" customWidth="1"/>
    <col min="15096" max="15096" width="15.85546875" style="1" customWidth="1"/>
    <col min="15097" max="15098" width="9.5703125" style="1" bestFit="1" customWidth="1"/>
    <col min="15099" max="15341" width="7.5703125" style="1"/>
    <col min="15342" max="15342" width="9" style="1" customWidth="1"/>
    <col min="15343" max="15343" width="33.42578125" style="1" customWidth="1"/>
    <col min="15344" max="15344" width="26.7109375" style="1" customWidth="1"/>
    <col min="15345" max="15345" width="30.85546875" style="1" customWidth="1"/>
    <col min="15346" max="15347" width="15.7109375" style="1" customWidth="1"/>
    <col min="15348" max="15348" width="15" style="1" customWidth="1"/>
    <col min="15349" max="15349" width="16.28515625" style="1" customWidth="1"/>
    <col min="15350" max="15351" width="15.7109375" style="1" customWidth="1"/>
    <col min="15352" max="15352" width="15.85546875" style="1" customWidth="1"/>
    <col min="15353" max="15354" width="9.5703125" style="1" bestFit="1" customWidth="1"/>
    <col min="15355" max="15597" width="7.5703125" style="1"/>
    <col min="15598" max="15598" width="9" style="1" customWidth="1"/>
    <col min="15599" max="15599" width="33.42578125" style="1" customWidth="1"/>
    <col min="15600" max="15600" width="26.7109375" style="1" customWidth="1"/>
    <col min="15601" max="15601" width="30.85546875" style="1" customWidth="1"/>
    <col min="15602" max="15603" width="15.7109375" style="1" customWidth="1"/>
    <col min="15604" max="15604" width="15" style="1" customWidth="1"/>
    <col min="15605" max="15605" width="16.28515625" style="1" customWidth="1"/>
    <col min="15606" max="15607" width="15.7109375" style="1" customWidth="1"/>
    <col min="15608" max="15608" width="15.85546875" style="1" customWidth="1"/>
    <col min="15609" max="15610" width="9.5703125" style="1" bestFit="1" customWidth="1"/>
    <col min="15611" max="15853" width="7.5703125" style="1"/>
    <col min="15854" max="15854" width="9" style="1" customWidth="1"/>
    <col min="15855" max="15855" width="33.42578125" style="1" customWidth="1"/>
    <col min="15856" max="15856" width="26.7109375" style="1" customWidth="1"/>
    <col min="15857" max="15857" width="30.85546875" style="1" customWidth="1"/>
    <col min="15858" max="15859" width="15.7109375" style="1" customWidth="1"/>
    <col min="15860" max="15860" width="15" style="1" customWidth="1"/>
    <col min="15861" max="15861" width="16.28515625" style="1" customWidth="1"/>
    <col min="15862" max="15863" width="15.7109375" style="1" customWidth="1"/>
    <col min="15864" max="15864" width="15.85546875" style="1" customWidth="1"/>
    <col min="15865" max="15866" width="9.5703125" style="1" bestFit="1" customWidth="1"/>
    <col min="15867" max="16109" width="7.5703125" style="1"/>
    <col min="16110" max="16110" width="9" style="1" customWidth="1"/>
    <col min="16111" max="16111" width="33.42578125" style="1" customWidth="1"/>
    <col min="16112" max="16112" width="26.7109375" style="1" customWidth="1"/>
    <col min="16113" max="16113" width="30.85546875" style="1" customWidth="1"/>
    <col min="16114" max="16115" width="15.7109375" style="1" customWidth="1"/>
    <col min="16116" max="16116" width="15" style="1" customWidth="1"/>
    <col min="16117" max="16117" width="16.28515625" style="1" customWidth="1"/>
    <col min="16118" max="16119" width="15.7109375" style="1" customWidth="1"/>
    <col min="16120" max="16120" width="15.85546875" style="1" customWidth="1"/>
    <col min="16121" max="16122" width="9.5703125" style="1" bestFit="1" customWidth="1"/>
    <col min="16123" max="16384" width="9.140625" style="1"/>
  </cols>
  <sheetData>
    <row r="1" spans="1:12" ht="45" customHeight="1">
      <c r="A1" s="193"/>
      <c r="B1" s="193"/>
      <c r="C1" s="193"/>
      <c r="D1" s="193"/>
      <c r="E1" s="193"/>
      <c r="F1" s="475"/>
      <c r="G1" s="389" t="s">
        <v>186</v>
      </c>
      <c r="H1" s="389"/>
      <c r="I1" s="389"/>
      <c r="J1" s="389"/>
    </row>
    <row r="2" spans="1:12" ht="31.5" customHeight="1">
      <c r="A2" s="193"/>
      <c r="B2" s="193"/>
      <c r="C2" s="193"/>
      <c r="D2" s="193"/>
      <c r="E2" s="193"/>
      <c r="F2" s="475"/>
      <c r="G2" s="376" t="s">
        <v>16</v>
      </c>
      <c r="H2" s="376"/>
      <c r="I2" s="376"/>
      <c r="J2" s="376"/>
    </row>
    <row r="3" spans="1:12" ht="11.25" customHeight="1">
      <c r="A3" s="193"/>
      <c r="B3" s="193"/>
      <c r="C3" s="193"/>
      <c r="D3" s="193"/>
      <c r="E3" s="193"/>
      <c r="F3" s="475"/>
      <c r="G3" s="193"/>
      <c r="H3" s="193"/>
      <c r="I3" s="193"/>
      <c r="J3" s="193"/>
    </row>
    <row r="4" spans="1:12" ht="18" customHeight="1">
      <c r="A4" s="374" t="s">
        <v>81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2">
      <c r="A5" s="375" t="s">
        <v>82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2">
      <c r="A6" s="194"/>
      <c r="B6" s="375" t="s">
        <v>83</v>
      </c>
      <c r="C6" s="375"/>
      <c r="D6" s="375"/>
      <c r="E6" s="375"/>
      <c r="F6" s="375"/>
      <c r="G6" s="375"/>
      <c r="H6" s="375"/>
      <c r="I6" s="375"/>
      <c r="J6" s="375"/>
    </row>
    <row r="7" spans="1:12" ht="27" customHeight="1">
      <c r="A7" s="194"/>
      <c r="B7" s="194"/>
      <c r="C7" s="375" t="s">
        <v>19</v>
      </c>
      <c r="D7" s="375"/>
      <c r="E7" s="375"/>
      <c r="F7" s="375"/>
      <c r="G7" s="375"/>
      <c r="H7" s="375"/>
      <c r="I7" s="194"/>
      <c r="J7" s="194"/>
    </row>
    <row r="8" spans="1:12" s="193" customFormat="1" ht="32.25" customHeight="1">
      <c r="A8" s="195"/>
      <c r="B8" s="196"/>
      <c r="C8" s="195"/>
      <c r="D8" s="393"/>
      <c r="E8" s="393"/>
      <c r="F8" s="393"/>
      <c r="G8" s="195"/>
      <c r="H8" s="195"/>
      <c r="I8" s="197"/>
      <c r="J8" s="195"/>
      <c r="K8" s="198"/>
    </row>
    <row r="9" spans="1:12" s="193" customFormat="1" ht="42" customHeight="1">
      <c r="A9" s="394" t="s">
        <v>85</v>
      </c>
      <c r="B9" s="394" t="s">
        <v>20</v>
      </c>
      <c r="C9" s="394" t="s">
        <v>86</v>
      </c>
      <c r="D9" s="394" t="s">
        <v>87</v>
      </c>
      <c r="E9" s="396" t="s">
        <v>356</v>
      </c>
      <c r="F9" s="397"/>
      <c r="G9" s="397"/>
      <c r="H9" s="397"/>
      <c r="I9" s="397"/>
      <c r="J9" s="397"/>
      <c r="K9" s="198"/>
    </row>
    <row r="10" spans="1:12" ht="99" customHeight="1">
      <c r="A10" s="394"/>
      <c r="B10" s="395"/>
      <c r="C10" s="394"/>
      <c r="D10" s="394"/>
      <c r="E10" s="199" t="s">
        <v>368</v>
      </c>
      <c r="F10" s="476" t="s">
        <v>367</v>
      </c>
      <c r="G10" s="199" t="s">
        <v>309</v>
      </c>
      <c r="H10" s="199" t="s">
        <v>310</v>
      </c>
      <c r="I10" s="199" t="s">
        <v>311</v>
      </c>
      <c r="J10" s="199" t="s">
        <v>312</v>
      </c>
    </row>
    <row r="11" spans="1:12" ht="19.5" customHeight="1">
      <c r="A11" s="200">
        <v>1</v>
      </c>
      <c r="B11" s="200">
        <v>2</v>
      </c>
      <c r="C11" s="200">
        <v>3</v>
      </c>
      <c r="D11" s="200">
        <v>4</v>
      </c>
      <c r="E11" s="200">
        <v>5</v>
      </c>
      <c r="F11" s="477">
        <v>6</v>
      </c>
      <c r="G11" s="200">
        <v>7</v>
      </c>
      <c r="H11" s="200">
        <v>8</v>
      </c>
      <c r="I11" s="200">
        <v>9</v>
      </c>
      <c r="J11" s="200">
        <v>10</v>
      </c>
    </row>
    <row r="12" spans="1:12" ht="30" customHeight="1">
      <c r="A12" s="390" t="s">
        <v>285</v>
      </c>
      <c r="B12" s="386" t="s">
        <v>88</v>
      </c>
      <c r="C12" s="332" t="s">
        <v>89</v>
      </c>
      <c r="D12" s="201" t="s">
        <v>90</v>
      </c>
      <c r="E12" s="190">
        <f>E13+E14+E15+E16+E17+E18</f>
        <v>46677.647810000002</v>
      </c>
      <c r="F12" s="190">
        <f>F13+F14+F15</f>
        <v>55494.559129999994</v>
      </c>
      <c r="G12" s="482">
        <f>G13+G14+G15+G16+G17+G18</f>
        <v>37340.494060000005</v>
      </c>
      <c r="H12" s="482">
        <f>H13+H14+H15</f>
        <v>37668.257540000006</v>
      </c>
      <c r="I12" s="482">
        <f t="shared" ref="I12:J12" si="0">I13+I14+I15+I16+I17+I18</f>
        <v>48309.347990000002</v>
      </c>
      <c r="J12" s="482">
        <f t="shared" si="0"/>
        <v>48309.347990000002</v>
      </c>
      <c r="K12" s="147">
        <f>F12+G12+H12+I12+J12</f>
        <v>227122.00671000002</v>
      </c>
      <c r="L12" s="202"/>
    </row>
    <row r="13" spans="1:12" ht="74.25" customHeight="1">
      <c r="A13" s="391"/>
      <c r="B13" s="387"/>
      <c r="C13" s="333"/>
      <c r="D13" s="203" t="s">
        <v>91</v>
      </c>
      <c r="E13" s="204">
        <f>E27</f>
        <v>2245.1827199999998</v>
      </c>
      <c r="F13" s="204">
        <f>F27</f>
        <v>2340.5720999999999</v>
      </c>
      <c r="G13" s="204">
        <f t="shared" ref="G13:H13" si="1">G27</f>
        <v>2394.9679999999998</v>
      </c>
      <c r="H13" s="204">
        <f t="shared" si="1"/>
        <v>2586.3820000000001</v>
      </c>
      <c r="I13" s="190">
        <f t="shared" ref="I13:J13" si="2">I27</f>
        <v>2234.1</v>
      </c>
      <c r="J13" s="190">
        <f t="shared" si="2"/>
        <v>2234.1</v>
      </c>
      <c r="K13" s="147">
        <f>F13+G13+H13+I13+J13</f>
        <v>11790.122100000001</v>
      </c>
    </row>
    <row r="14" spans="1:12" ht="75.75" customHeight="1">
      <c r="A14" s="391"/>
      <c r="B14" s="387"/>
      <c r="C14" s="333"/>
      <c r="D14" s="203" t="s">
        <v>92</v>
      </c>
      <c r="E14" s="204">
        <f>E36+E107+E197</f>
        <v>28018.784330000002</v>
      </c>
      <c r="F14" s="204">
        <f>F28+F107+F197</f>
        <v>20161.666169999997</v>
      </c>
      <c r="G14" s="204">
        <f>G28+G197+G107</f>
        <v>22152.426490000002</v>
      </c>
      <c r="H14" s="204">
        <f>H28+H197+H107</f>
        <v>22288.775970000002</v>
      </c>
      <c r="I14" s="190">
        <f t="shared" ref="I14:J14" si="3">I28+I107+I197</f>
        <v>30078.847990000002</v>
      </c>
      <c r="J14" s="190">
        <f t="shared" si="3"/>
        <v>30078.847990000002</v>
      </c>
      <c r="K14" s="147">
        <f>F14+G14+H14+I14+J14</f>
        <v>124760.56461</v>
      </c>
    </row>
    <row r="15" spans="1:12" ht="39" customHeight="1">
      <c r="A15" s="391"/>
      <c r="B15" s="387"/>
      <c r="C15" s="333"/>
      <c r="D15" s="203" t="s">
        <v>93</v>
      </c>
      <c r="E15" s="204">
        <f>E29+E135+E142+E149+E170+E177+E184+E198</f>
        <v>16413.680759999999</v>
      </c>
      <c r="F15" s="204">
        <f>F29+F135+F142+F149+F170+F177+F184+F198</f>
        <v>32992.320859999993</v>
      </c>
      <c r="G15" s="204">
        <f t="shared" ref="G15:H15" si="4">G29+G135+G142+G149+G170+G177+G184+G198</f>
        <v>12793.09957</v>
      </c>
      <c r="H15" s="204">
        <f t="shared" si="4"/>
        <v>12793.09957</v>
      </c>
      <c r="I15" s="190">
        <f t="shared" ref="I15:J15" si="5">I29+I135+I142+I170+I177+I184+I198+I156</f>
        <v>15996.4</v>
      </c>
      <c r="J15" s="190">
        <f t="shared" si="5"/>
        <v>15996.4</v>
      </c>
      <c r="K15" s="147">
        <f>F15+G15+H15+I15+J15</f>
        <v>90571.319999999978</v>
      </c>
    </row>
    <row r="16" spans="1:12" ht="54.75" customHeight="1">
      <c r="A16" s="391"/>
      <c r="B16" s="387"/>
      <c r="C16" s="333"/>
      <c r="D16" s="203" t="s">
        <v>94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</row>
    <row r="17" spans="1:12" ht="56.25" customHeight="1">
      <c r="A17" s="391"/>
      <c r="B17" s="387"/>
      <c r="C17" s="333"/>
      <c r="D17" s="205" t="s">
        <v>95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</row>
    <row r="18" spans="1:12" ht="40.5" customHeight="1">
      <c r="A18" s="392"/>
      <c r="B18" s="388"/>
      <c r="C18" s="334"/>
      <c r="D18" s="203" t="s">
        <v>96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</row>
    <row r="19" spans="1:12" ht="40.5" hidden="1" customHeight="1" outlineLevel="1">
      <c r="A19" s="383" t="s">
        <v>27</v>
      </c>
      <c r="B19" s="386" t="s">
        <v>210</v>
      </c>
      <c r="C19" s="332" t="s">
        <v>211</v>
      </c>
      <c r="D19" s="201" t="s">
        <v>97</v>
      </c>
      <c r="E19" s="206"/>
      <c r="F19" s="204"/>
      <c r="G19" s="190"/>
      <c r="H19" s="190"/>
      <c r="I19" s="190"/>
      <c r="J19" s="207"/>
    </row>
    <row r="20" spans="1:12" ht="40.5" hidden="1" customHeight="1" outlineLevel="1">
      <c r="A20" s="384"/>
      <c r="B20" s="387"/>
      <c r="C20" s="333"/>
      <c r="D20" s="203" t="s">
        <v>91</v>
      </c>
      <c r="E20" s="208"/>
      <c r="F20" s="204"/>
      <c r="G20" s="204"/>
      <c r="H20" s="204"/>
      <c r="I20" s="204"/>
      <c r="J20" s="209"/>
    </row>
    <row r="21" spans="1:12" ht="40.5" hidden="1" customHeight="1" outlineLevel="1">
      <c r="A21" s="384"/>
      <c r="B21" s="387"/>
      <c r="C21" s="333"/>
      <c r="D21" s="203" t="s">
        <v>92</v>
      </c>
      <c r="E21" s="208"/>
      <c r="F21" s="204"/>
      <c r="G21" s="204"/>
      <c r="H21" s="204"/>
      <c r="I21" s="204"/>
      <c r="J21" s="209"/>
    </row>
    <row r="22" spans="1:12" ht="40.5" hidden="1" customHeight="1" outlineLevel="1">
      <c r="A22" s="384"/>
      <c r="B22" s="387"/>
      <c r="C22" s="333"/>
      <c r="D22" s="203" t="s">
        <v>93</v>
      </c>
      <c r="E22" s="208"/>
      <c r="F22" s="204"/>
      <c r="G22" s="204"/>
      <c r="H22" s="204"/>
      <c r="I22" s="204"/>
      <c r="J22" s="209"/>
    </row>
    <row r="23" spans="1:12" ht="40.5" hidden="1" customHeight="1" outlineLevel="1">
      <c r="A23" s="384"/>
      <c r="B23" s="387"/>
      <c r="C23" s="333"/>
      <c r="D23" s="205" t="s">
        <v>94</v>
      </c>
      <c r="E23" s="210"/>
      <c r="F23" s="204"/>
      <c r="G23" s="204"/>
      <c r="H23" s="204"/>
      <c r="I23" s="204"/>
      <c r="J23" s="209"/>
    </row>
    <row r="24" spans="1:12" ht="40.5" hidden="1" customHeight="1" outlineLevel="1">
      <c r="A24" s="384"/>
      <c r="B24" s="387"/>
      <c r="C24" s="333"/>
      <c r="D24" s="205" t="s">
        <v>95</v>
      </c>
      <c r="E24" s="210"/>
      <c r="F24" s="204"/>
      <c r="G24" s="204"/>
      <c r="H24" s="204"/>
      <c r="I24" s="204"/>
      <c r="J24" s="209"/>
    </row>
    <row r="25" spans="1:12" ht="207" hidden="1" customHeight="1" outlineLevel="1">
      <c r="A25" s="385"/>
      <c r="B25" s="388"/>
      <c r="C25" s="334"/>
      <c r="D25" s="203" t="s">
        <v>96</v>
      </c>
      <c r="E25" s="208"/>
      <c r="F25" s="204"/>
      <c r="G25" s="204"/>
      <c r="H25" s="204"/>
      <c r="I25" s="204"/>
      <c r="J25" s="209"/>
    </row>
    <row r="26" spans="1:12" ht="27.75" customHeight="1" collapsed="1">
      <c r="A26" s="377" t="s">
        <v>35</v>
      </c>
      <c r="B26" s="378" t="s">
        <v>36</v>
      </c>
      <c r="C26" s="371" t="s">
        <v>102</v>
      </c>
      <c r="D26" s="201" t="s">
        <v>97</v>
      </c>
      <c r="E26" s="190">
        <f>E27+E28+E29+E30+E31+E32</f>
        <v>5215.3289999999997</v>
      </c>
      <c r="F26" s="190">
        <v>5274.4229999999998</v>
      </c>
      <c r="G26" s="190">
        <f>G27+G28+G29</f>
        <v>5366.7727800000002</v>
      </c>
      <c r="H26" s="190">
        <f>H27+H28+H29</f>
        <v>5694.5362599999999</v>
      </c>
      <c r="I26" s="190">
        <f t="shared" ref="I26:J26" si="6">I27+I28+I29+I30+I31+I32</f>
        <v>5856.5142999999998</v>
      </c>
      <c r="J26" s="190">
        <f t="shared" si="6"/>
        <v>5856.5142999999998</v>
      </c>
      <c r="K26" s="147">
        <f>F26+G26+H26+I26+J26</f>
        <v>28048.760639999997</v>
      </c>
      <c r="L26" s="202"/>
    </row>
    <row r="27" spans="1:12" ht="72" customHeight="1">
      <c r="A27" s="377"/>
      <c r="B27" s="379"/>
      <c r="C27" s="371"/>
      <c r="D27" s="203" t="s">
        <v>91</v>
      </c>
      <c r="E27" s="204">
        <v>2245.1827199999998</v>
      </c>
      <c r="F27" s="204">
        <v>2340.5720999999999</v>
      </c>
      <c r="G27" s="204">
        <v>2394.9679999999998</v>
      </c>
      <c r="H27" s="204">
        <v>2586.3820000000001</v>
      </c>
      <c r="I27" s="204">
        <v>2234.1</v>
      </c>
      <c r="J27" s="204">
        <v>2234.1</v>
      </c>
      <c r="K27" s="147">
        <f>F27+G27+H27+I27+J27</f>
        <v>11790.122100000001</v>
      </c>
    </row>
    <row r="28" spans="1:12" ht="75.75" customHeight="1">
      <c r="A28" s="377"/>
      <c r="B28" s="379"/>
      <c r="C28" s="371"/>
      <c r="D28" s="203" t="s">
        <v>92</v>
      </c>
      <c r="E28" s="204">
        <v>1704.34628</v>
      </c>
      <c r="F28" s="204">
        <v>1668.0509</v>
      </c>
      <c r="G28" s="204">
        <v>1706.00478</v>
      </c>
      <c r="H28" s="204">
        <v>1842.3542600000001</v>
      </c>
      <c r="I28" s="204">
        <v>2356.6143000000002</v>
      </c>
      <c r="J28" s="204">
        <v>2356.6143000000002</v>
      </c>
      <c r="K28" s="147">
        <f>J28+I28+H28+G28+F28</f>
        <v>9929.6385399999999</v>
      </c>
    </row>
    <row r="29" spans="1:12" ht="40.5" customHeight="1">
      <c r="A29" s="377"/>
      <c r="B29" s="379"/>
      <c r="C29" s="371"/>
      <c r="D29" s="203" t="s">
        <v>93</v>
      </c>
      <c r="E29" s="204">
        <f>E37</f>
        <v>1265.8</v>
      </c>
      <c r="F29" s="204">
        <v>1265.8</v>
      </c>
      <c r="G29" s="243">
        <v>1265.8</v>
      </c>
      <c r="H29" s="243">
        <v>1265.8</v>
      </c>
      <c r="I29" s="204">
        <v>1265.8</v>
      </c>
      <c r="J29" s="204">
        <v>1265.8</v>
      </c>
      <c r="K29" s="147">
        <f>F29+G29+H29+I29+J29</f>
        <v>6329</v>
      </c>
    </row>
    <row r="30" spans="1:12" ht="53.25" customHeight="1">
      <c r="A30" s="377"/>
      <c r="B30" s="379"/>
      <c r="C30" s="371"/>
      <c r="D30" s="203" t="s">
        <v>94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</row>
    <row r="31" spans="1:12" ht="56.25" customHeight="1">
      <c r="A31" s="377"/>
      <c r="B31" s="379"/>
      <c r="C31" s="371"/>
      <c r="D31" s="203" t="s">
        <v>95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</row>
    <row r="32" spans="1:12" ht="39.75" customHeight="1">
      <c r="A32" s="377"/>
      <c r="B32" s="380"/>
      <c r="C32" s="371"/>
      <c r="D32" s="203" t="s">
        <v>96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</row>
    <row r="33" spans="1:10" ht="28.5" customHeight="1">
      <c r="A33" s="381" t="s">
        <v>49</v>
      </c>
      <c r="B33" s="382"/>
      <c r="C33" s="382"/>
      <c r="D33" s="211"/>
      <c r="E33" s="212"/>
      <c r="F33" s="212"/>
      <c r="G33" s="213"/>
      <c r="H33" s="213"/>
      <c r="I33" s="213"/>
      <c r="J33" s="214"/>
    </row>
    <row r="34" spans="1:10" ht="25.5" customHeight="1">
      <c r="A34" s="370" t="s">
        <v>37</v>
      </c>
      <c r="B34" s="329" t="s">
        <v>397</v>
      </c>
      <c r="C34" s="371" t="s">
        <v>102</v>
      </c>
      <c r="D34" s="201" t="s">
        <v>97</v>
      </c>
      <c r="E34" s="190">
        <f>E35+E36+E37+E38+E39+E40</f>
        <v>5215.3289999999997</v>
      </c>
      <c r="F34" s="190">
        <f>F35+F36+F37</f>
        <v>5274.4229999999998</v>
      </c>
      <c r="G34" s="190">
        <f t="shared" ref="G34:J34" si="7">G35+G36+G37+G38+G39+G40</f>
        <v>5366.7727800000002</v>
      </c>
      <c r="H34" s="190">
        <f t="shared" si="7"/>
        <v>5694.5362599999999</v>
      </c>
      <c r="I34" s="190">
        <f t="shared" si="7"/>
        <v>5856.5142999999998</v>
      </c>
      <c r="J34" s="190">
        <f t="shared" si="7"/>
        <v>5856.5142999999998</v>
      </c>
    </row>
    <row r="35" spans="1:10" ht="74.25" customHeight="1">
      <c r="A35" s="370"/>
      <c r="B35" s="330"/>
      <c r="C35" s="371"/>
      <c r="D35" s="203" t="s">
        <v>91</v>
      </c>
      <c r="E35" s="204">
        <v>2245.1827199999998</v>
      </c>
      <c r="F35" s="204">
        <v>2340.5720999999999</v>
      </c>
      <c r="G35" s="204">
        <v>2394.9679999999998</v>
      </c>
      <c r="H35" s="204">
        <v>2586.3820000000001</v>
      </c>
      <c r="I35" s="204">
        <v>2234.1</v>
      </c>
      <c r="J35" s="204">
        <v>2234.1</v>
      </c>
    </row>
    <row r="36" spans="1:10" ht="76.5" customHeight="1">
      <c r="A36" s="370"/>
      <c r="B36" s="330"/>
      <c r="C36" s="371"/>
      <c r="D36" s="203" t="s">
        <v>92</v>
      </c>
      <c r="E36" s="204">
        <v>1704.34628</v>
      </c>
      <c r="F36" s="204">
        <v>1668.0509</v>
      </c>
      <c r="G36" s="204">
        <v>1706.00478</v>
      </c>
      <c r="H36" s="204">
        <v>1842.3542600000001</v>
      </c>
      <c r="I36" s="204">
        <v>2356.6143000000002</v>
      </c>
      <c r="J36" s="204">
        <v>2356.6143000000002</v>
      </c>
    </row>
    <row r="37" spans="1:10" ht="42" customHeight="1">
      <c r="A37" s="370"/>
      <c r="B37" s="330"/>
      <c r="C37" s="371"/>
      <c r="D37" s="203" t="s">
        <v>93</v>
      </c>
      <c r="E37" s="204">
        <v>1265.8</v>
      </c>
      <c r="F37" s="204">
        <v>1265.8</v>
      </c>
      <c r="G37" s="243">
        <v>1265.8</v>
      </c>
      <c r="H37" s="243">
        <v>1265.8</v>
      </c>
      <c r="I37" s="204">
        <v>1265.8</v>
      </c>
      <c r="J37" s="204">
        <v>1265.8</v>
      </c>
    </row>
    <row r="38" spans="1:10" ht="58.5" customHeight="1">
      <c r="A38" s="370"/>
      <c r="B38" s="330"/>
      <c r="C38" s="371"/>
      <c r="D38" s="203" t="s">
        <v>94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</row>
    <row r="39" spans="1:10" ht="55.5" customHeight="1">
      <c r="A39" s="370"/>
      <c r="B39" s="330"/>
      <c r="C39" s="371"/>
      <c r="D39" s="203" t="s">
        <v>95</v>
      </c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</row>
    <row r="40" spans="1:10" ht="37.5" customHeight="1">
      <c r="A40" s="370"/>
      <c r="B40" s="331"/>
      <c r="C40" s="371"/>
      <c r="D40" s="203" t="s">
        <v>96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</row>
    <row r="41" spans="1:10" ht="27.75" customHeight="1">
      <c r="A41" s="372" t="s">
        <v>100</v>
      </c>
      <c r="B41" s="373"/>
      <c r="C41" s="373"/>
      <c r="D41" s="215"/>
      <c r="E41" s="216"/>
      <c r="F41" s="212"/>
      <c r="G41" s="217"/>
      <c r="H41" s="217"/>
      <c r="I41" s="218"/>
      <c r="J41" s="219"/>
    </row>
    <row r="42" spans="1:10" ht="27" customHeight="1">
      <c r="A42" s="370" t="s">
        <v>38</v>
      </c>
      <c r="B42" s="329" t="s">
        <v>39</v>
      </c>
      <c r="C42" s="371" t="s">
        <v>99</v>
      </c>
      <c r="D42" s="201" t="s">
        <v>97</v>
      </c>
      <c r="E42" s="190">
        <f t="shared" ref="E42:J42" si="8">E43+E44+E45+E46+E47+E48</f>
        <v>0</v>
      </c>
      <c r="F42" s="190">
        <f t="shared" si="8"/>
        <v>0</v>
      </c>
      <c r="G42" s="190">
        <f t="shared" si="8"/>
        <v>0</v>
      </c>
      <c r="H42" s="190">
        <f t="shared" si="8"/>
        <v>0</v>
      </c>
      <c r="I42" s="190">
        <f t="shared" si="8"/>
        <v>0</v>
      </c>
      <c r="J42" s="190">
        <f t="shared" si="8"/>
        <v>0</v>
      </c>
    </row>
    <row r="43" spans="1:10" ht="78" customHeight="1">
      <c r="A43" s="370"/>
      <c r="B43" s="330"/>
      <c r="C43" s="371"/>
      <c r="D43" s="203" t="s">
        <v>91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</row>
    <row r="44" spans="1:10" ht="72.75" customHeight="1">
      <c r="A44" s="370"/>
      <c r="B44" s="330"/>
      <c r="C44" s="371"/>
      <c r="D44" s="203" t="s">
        <v>92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</row>
    <row r="45" spans="1:10" ht="37.5" customHeight="1">
      <c r="A45" s="370"/>
      <c r="B45" s="330"/>
      <c r="C45" s="371"/>
      <c r="D45" s="203" t="s">
        <v>93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</row>
    <row r="46" spans="1:10" ht="51" customHeight="1">
      <c r="A46" s="370"/>
      <c r="B46" s="330"/>
      <c r="C46" s="371"/>
      <c r="D46" s="203" t="s">
        <v>94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</row>
    <row r="47" spans="1:10" ht="55.5" customHeight="1">
      <c r="A47" s="370"/>
      <c r="B47" s="330"/>
      <c r="C47" s="371"/>
      <c r="D47" s="203" t="s">
        <v>95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</row>
    <row r="48" spans="1:10" ht="36" customHeight="1">
      <c r="A48" s="370"/>
      <c r="B48" s="331"/>
      <c r="C48" s="371"/>
      <c r="D48" s="203" t="s">
        <v>96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</row>
    <row r="49" spans="1:10" ht="21.75" customHeight="1">
      <c r="A49" s="370" t="s">
        <v>41</v>
      </c>
      <c r="B49" s="332" t="s">
        <v>42</v>
      </c>
      <c r="C49" s="371" t="s">
        <v>99</v>
      </c>
      <c r="D49" s="201" t="s">
        <v>97</v>
      </c>
      <c r="E49" s="190">
        <f t="shared" ref="E49" si="9">E50+E51+E52+E53+E54+E55</f>
        <v>0</v>
      </c>
      <c r="F49" s="190">
        <f t="shared" ref="F49:J49" si="10">F50+F51+F52+F53+F54+F55</f>
        <v>0</v>
      </c>
      <c r="G49" s="190">
        <f t="shared" si="10"/>
        <v>0</v>
      </c>
      <c r="H49" s="190">
        <f t="shared" si="10"/>
        <v>0</v>
      </c>
      <c r="I49" s="190">
        <f t="shared" si="10"/>
        <v>0</v>
      </c>
      <c r="J49" s="190">
        <f t="shared" si="10"/>
        <v>0</v>
      </c>
    </row>
    <row r="50" spans="1:10" ht="75" customHeight="1">
      <c r="A50" s="370"/>
      <c r="B50" s="333"/>
      <c r="C50" s="371"/>
      <c r="D50" s="203" t="s">
        <v>91</v>
      </c>
      <c r="E50" s="204">
        <v>0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</row>
    <row r="51" spans="1:10" ht="75.75" customHeight="1">
      <c r="A51" s="370"/>
      <c r="B51" s="333"/>
      <c r="C51" s="371"/>
      <c r="D51" s="203" t="s">
        <v>92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</row>
    <row r="52" spans="1:10" ht="36" customHeight="1">
      <c r="A52" s="370"/>
      <c r="B52" s="333"/>
      <c r="C52" s="371"/>
      <c r="D52" s="203" t="s">
        <v>93</v>
      </c>
      <c r="E52" s="204">
        <v>0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</row>
    <row r="53" spans="1:10" ht="54.75" customHeight="1">
      <c r="A53" s="370"/>
      <c r="B53" s="333"/>
      <c r="C53" s="371"/>
      <c r="D53" s="203" t="s">
        <v>94</v>
      </c>
      <c r="E53" s="204">
        <v>0</v>
      </c>
      <c r="F53" s="204">
        <v>0</v>
      </c>
      <c r="G53" s="204">
        <v>0</v>
      </c>
      <c r="H53" s="204">
        <v>0</v>
      </c>
      <c r="I53" s="204">
        <v>0</v>
      </c>
      <c r="J53" s="204">
        <v>0</v>
      </c>
    </row>
    <row r="54" spans="1:10" ht="52.5" customHeight="1">
      <c r="A54" s="370"/>
      <c r="B54" s="333"/>
      <c r="C54" s="371"/>
      <c r="D54" s="203" t="s">
        <v>95</v>
      </c>
      <c r="E54" s="204">
        <v>0</v>
      </c>
      <c r="F54" s="204">
        <v>0</v>
      </c>
      <c r="G54" s="204">
        <v>0</v>
      </c>
      <c r="H54" s="204">
        <v>0</v>
      </c>
      <c r="I54" s="204">
        <v>0</v>
      </c>
      <c r="J54" s="204">
        <v>0</v>
      </c>
    </row>
    <row r="55" spans="1:10" ht="36" customHeight="1">
      <c r="A55" s="370"/>
      <c r="B55" s="334"/>
      <c r="C55" s="371"/>
      <c r="D55" s="203" t="s">
        <v>96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</row>
    <row r="56" spans="1:10" ht="22.5" customHeight="1">
      <c r="A56" s="370" t="s">
        <v>216</v>
      </c>
      <c r="B56" s="329" t="s">
        <v>43</v>
      </c>
      <c r="C56" s="371" t="s">
        <v>99</v>
      </c>
      <c r="D56" s="201" t="s">
        <v>97</v>
      </c>
      <c r="E56" s="190">
        <f t="shared" ref="E56" si="11">E57+E58+E59+E60+E61+E62</f>
        <v>0</v>
      </c>
      <c r="F56" s="190">
        <f t="shared" ref="F56:J56" si="12">F57+F58+F59+F60+F61+F62</f>
        <v>0</v>
      </c>
      <c r="G56" s="190">
        <f t="shared" si="12"/>
        <v>0</v>
      </c>
      <c r="H56" s="190">
        <f t="shared" si="12"/>
        <v>0</v>
      </c>
      <c r="I56" s="190">
        <f t="shared" si="12"/>
        <v>0</v>
      </c>
      <c r="J56" s="190">
        <f t="shared" si="12"/>
        <v>0</v>
      </c>
    </row>
    <row r="57" spans="1:10" ht="73.5" customHeight="1">
      <c r="A57" s="370"/>
      <c r="B57" s="330"/>
      <c r="C57" s="371"/>
      <c r="D57" s="203" t="s">
        <v>91</v>
      </c>
      <c r="E57" s="204">
        <v>0</v>
      </c>
      <c r="F57" s="204">
        <v>0</v>
      </c>
      <c r="G57" s="204">
        <v>0</v>
      </c>
      <c r="H57" s="204">
        <v>0</v>
      </c>
      <c r="I57" s="204">
        <v>0</v>
      </c>
      <c r="J57" s="204">
        <v>0</v>
      </c>
    </row>
    <row r="58" spans="1:10" ht="78" customHeight="1">
      <c r="A58" s="370"/>
      <c r="B58" s="330"/>
      <c r="C58" s="371"/>
      <c r="D58" s="203" t="s">
        <v>92</v>
      </c>
      <c r="E58" s="204">
        <v>0</v>
      </c>
      <c r="F58" s="204">
        <v>0</v>
      </c>
      <c r="G58" s="204">
        <v>0</v>
      </c>
      <c r="H58" s="204">
        <v>0</v>
      </c>
      <c r="I58" s="204">
        <v>0</v>
      </c>
      <c r="J58" s="204">
        <v>0</v>
      </c>
    </row>
    <row r="59" spans="1:10" ht="36" customHeight="1">
      <c r="A59" s="370"/>
      <c r="B59" s="330"/>
      <c r="C59" s="371"/>
      <c r="D59" s="203" t="s">
        <v>93</v>
      </c>
      <c r="E59" s="204">
        <v>0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</row>
    <row r="60" spans="1:10" ht="57.75" customHeight="1">
      <c r="A60" s="370"/>
      <c r="B60" s="330"/>
      <c r="C60" s="371"/>
      <c r="D60" s="203" t="s">
        <v>94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</row>
    <row r="61" spans="1:10" ht="51" customHeight="1">
      <c r="A61" s="370"/>
      <c r="B61" s="330"/>
      <c r="C61" s="371"/>
      <c r="D61" s="203" t="s">
        <v>95</v>
      </c>
      <c r="E61" s="204">
        <v>0</v>
      </c>
      <c r="F61" s="204">
        <v>0</v>
      </c>
      <c r="G61" s="204">
        <v>0</v>
      </c>
      <c r="H61" s="204">
        <v>0</v>
      </c>
      <c r="I61" s="204">
        <v>0</v>
      </c>
      <c r="J61" s="204">
        <v>0</v>
      </c>
    </row>
    <row r="62" spans="1:10" ht="37.5" customHeight="1">
      <c r="A62" s="370"/>
      <c r="B62" s="331"/>
      <c r="C62" s="371"/>
      <c r="D62" s="203" t="s">
        <v>96</v>
      </c>
      <c r="E62" s="204">
        <v>0</v>
      </c>
      <c r="F62" s="204">
        <v>0</v>
      </c>
      <c r="G62" s="204">
        <v>0</v>
      </c>
      <c r="H62" s="204">
        <v>0</v>
      </c>
      <c r="I62" s="204">
        <v>0</v>
      </c>
      <c r="J62" s="204">
        <v>0</v>
      </c>
    </row>
    <row r="63" spans="1:10" ht="29.25" customHeight="1">
      <c r="A63" s="370" t="s">
        <v>217</v>
      </c>
      <c r="B63" s="329" t="s">
        <v>44</v>
      </c>
      <c r="C63" s="371" t="s">
        <v>99</v>
      </c>
      <c r="D63" s="201" t="s">
        <v>97</v>
      </c>
      <c r="E63" s="190">
        <f t="shared" ref="E63" si="13">E64+E65+E66+E67+E68+E69</f>
        <v>0</v>
      </c>
      <c r="F63" s="190">
        <f t="shared" ref="F63:J63" si="14">F64+F65+F66+F67+F68+F69</f>
        <v>0</v>
      </c>
      <c r="G63" s="190">
        <f t="shared" si="14"/>
        <v>0</v>
      </c>
      <c r="H63" s="190">
        <f t="shared" si="14"/>
        <v>0</v>
      </c>
      <c r="I63" s="190">
        <f t="shared" si="14"/>
        <v>0</v>
      </c>
      <c r="J63" s="190">
        <f t="shared" si="14"/>
        <v>0</v>
      </c>
    </row>
    <row r="64" spans="1:10" ht="75.75" customHeight="1">
      <c r="A64" s="370"/>
      <c r="B64" s="330"/>
      <c r="C64" s="371"/>
      <c r="D64" s="203" t="s">
        <v>91</v>
      </c>
      <c r="E64" s="204">
        <v>0</v>
      </c>
      <c r="F64" s="204">
        <v>0</v>
      </c>
      <c r="G64" s="204">
        <v>0</v>
      </c>
      <c r="H64" s="204">
        <v>0</v>
      </c>
      <c r="I64" s="204">
        <v>0</v>
      </c>
      <c r="J64" s="204">
        <v>0</v>
      </c>
    </row>
    <row r="65" spans="1:10" ht="79.5" customHeight="1">
      <c r="A65" s="370"/>
      <c r="B65" s="330"/>
      <c r="C65" s="371"/>
      <c r="D65" s="203" t="s">
        <v>92</v>
      </c>
      <c r="E65" s="204">
        <v>0</v>
      </c>
      <c r="F65" s="204">
        <v>0</v>
      </c>
      <c r="G65" s="204">
        <v>0</v>
      </c>
      <c r="H65" s="204">
        <v>0</v>
      </c>
      <c r="I65" s="204">
        <v>0</v>
      </c>
      <c r="J65" s="204">
        <v>0</v>
      </c>
    </row>
    <row r="66" spans="1:10" ht="38.25" customHeight="1">
      <c r="A66" s="370"/>
      <c r="B66" s="330"/>
      <c r="C66" s="371"/>
      <c r="D66" s="203" t="s">
        <v>93</v>
      </c>
      <c r="E66" s="204">
        <v>0</v>
      </c>
      <c r="F66" s="204">
        <v>0</v>
      </c>
      <c r="G66" s="204">
        <v>0</v>
      </c>
      <c r="H66" s="204">
        <v>0</v>
      </c>
      <c r="I66" s="204">
        <v>0</v>
      </c>
      <c r="J66" s="204">
        <v>0</v>
      </c>
    </row>
    <row r="67" spans="1:10" ht="54" customHeight="1">
      <c r="A67" s="370"/>
      <c r="B67" s="330"/>
      <c r="C67" s="371"/>
      <c r="D67" s="203" t="s">
        <v>94</v>
      </c>
      <c r="E67" s="204">
        <v>0</v>
      </c>
      <c r="F67" s="204">
        <v>0</v>
      </c>
      <c r="G67" s="204">
        <v>0</v>
      </c>
      <c r="H67" s="204">
        <v>0</v>
      </c>
      <c r="I67" s="204">
        <v>0</v>
      </c>
      <c r="J67" s="204">
        <v>0</v>
      </c>
    </row>
    <row r="68" spans="1:10" ht="54" customHeight="1">
      <c r="A68" s="370"/>
      <c r="B68" s="330"/>
      <c r="C68" s="371"/>
      <c r="D68" s="203" t="s">
        <v>95</v>
      </c>
      <c r="E68" s="204">
        <v>0</v>
      </c>
      <c r="F68" s="204">
        <v>0</v>
      </c>
      <c r="G68" s="204">
        <v>0</v>
      </c>
      <c r="H68" s="204">
        <v>0</v>
      </c>
      <c r="I68" s="204">
        <v>0</v>
      </c>
      <c r="J68" s="204">
        <v>0</v>
      </c>
    </row>
    <row r="69" spans="1:10" ht="40.5" customHeight="1">
      <c r="A69" s="370"/>
      <c r="B69" s="331"/>
      <c r="C69" s="371"/>
      <c r="D69" s="203" t="s">
        <v>96</v>
      </c>
      <c r="E69" s="204">
        <v>0</v>
      </c>
      <c r="F69" s="204">
        <v>0</v>
      </c>
      <c r="G69" s="204">
        <v>0</v>
      </c>
      <c r="H69" s="204">
        <v>0</v>
      </c>
      <c r="I69" s="204">
        <v>0</v>
      </c>
      <c r="J69" s="204">
        <v>0</v>
      </c>
    </row>
    <row r="70" spans="1:10" ht="22.5" customHeight="1">
      <c r="A70" s="370" t="s">
        <v>218</v>
      </c>
      <c r="B70" s="371" t="s">
        <v>45</v>
      </c>
      <c r="C70" s="371" t="s">
        <v>99</v>
      </c>
      <c r="D70" s="201" t="s">
        <v>97</v>
      </c>
      <c r="E70" s="190">
        <f t="shared" ref="E70" si="15">E71+E72+E73+E74+E75+E76</f>
        <v>0</v>
      </c>
      <c r="F70" s="190">
        <f t="shared" ref="F70:J70" si="16">F71+F72+F73+F74+F75+F76</f>
        <v>0</v>
      </c>
      <c r="G70" s="190">
        <f t="shared" si="16"/>
        <v>0</v>
      </c>
      <c r="H70" s="190">
        <f t="shared" si="16"/>
        <v>0</v>
      </c>
      <c r="I70" s="190">
        <f t="shared" si="16"/>
        <v>0</v>
      </c>
      <c r="J70" s="190">
        <f t="shared" si="16"/>
        <v>0</v>
      </c>
    </row>
    <row r="71" spans="1:10" ht="78.75" customHeight="1">
      <c r="A71" s="370"/>
      <c r="B71" s="371"/>
      <c r="C71" s="371"/>
      <c r="D71" s="203" t="s">
        <v>91</v>
      </c>
      <c r="E71" s="204">
        <v>0</v>
      </c>
      <c r="F71" s="204">
        <v>0</v>
      </c>
      <c r="G71" s="204">
        <v>0</v>
      </c>
      <c r="H71" s="204">
        <v>0</v>
      </c>
      <c r="I71" s="204">
        <v>0</v>
      </c>
      <c r="J71" s="204">
        <v>0</v>
      </c>
    </row>
    <row r="72" spans="1:10" ht="75.75" customHeight="1">
      <c r="A72" s="370"/>
      <c r="B72" s="371"/>
      <c r="C72" s="371"/>
      <c r="D72" s="203" t="s">
        <v>92</v>
      </c>
      <c r="E72" s="204">
        <v>0</v>
      </c>
      <c r="F72" s="204">
        <v>0</v>
      </c>
      <c r="G72" s="204">
        <v>0</v>
      </c>
      <c r="H72" s="204">
        <v>0</v>
      </c>
      <c r="I72" s="204">
        <v>0</v>
      </c>
      <c r="J72" s="204">
        <v>0</v>
      </c>
    </row>
    <row r="73" spans="1:10" ht="39.75" customHeight="1">
      <c r="A73" s="370"/>
      <c r="B73" s="371"/>
      <c r="C73" s="371"/>
      <c r="D73" s="203" t="s">
        <v>93</v>
      </c>
      <c r="E73" s="204">
        <v>0</v>
      </c>
      <c r="F73" s="204">
        <v>0</v>
      </c>
      <c r="G73" s="204">
        <v>0</v>
      </c>
      <c r="H73" s="204">
        <v>0</v>
      </c>
      <c r="I73" s="204">
        <v>0</v>
      </c>
      <c r="J73" s="204">
        <v>0</v>
      </c>
    </row>
    <row r="74" spans="1:10" ht="54" customHeight="1">
      <c r="A74" s="370"/>
      <c r="B74" s="371"/>
      <c r="C74" s="371"/>
      <c r="D74" s="203" t="s">
        <v>94</v>
      </c>
      <c r="E74" s="204">
        <v>0</v>
      </c>
      <c r="F74" s="204">
        <v>0</v>
      </c>
      <c r="G74" s="204">
        <v>0</v>
      </c>
      <c r="H74" s="204">
        <v>0</v>
      </c>
      <c r="I74" s="204">
        <v>0</v>
      </c>
      <c r="J74" s="204">
        <v>0</v>
      </c>
    </row>
    <row r="75" spans="1:10" ht="53.25" customHeight="1">
      <c r="A75" s="370"/>
      <c r="B75" s="371"/>
      <c r="C75" s="371"/>
      <c r="D75" s="203" t="s">
        <v>95</v>
      </c>
      <c r="E75" s="204">
        <v>0</v>
      </c>
      <c r="F75" s="204">
        <v>0</v>
      </c>
      <c r="G75" s="204">
        <v>0</v>
      </c>
      <c r="H75" s="204">
        <v>0</v>
      </c>
      <c r="I75" s="204">
        <v>0</v>
      </c>
      <c r="J75" s="204">
        <v>0</v>
      </c>
    </row>
    <row r="76" spans="1:10" ht="78.75" customHeight="1">
      <c r="A76" s="370"/>
      <c r="B76" s="371"/>
      <c r="C76" s="371"/>
      <c r="D76" s="203" t="s">
        <v>96</v>
      </c>
      <c r="E76" s="204">
        <v>0</v>
      </c>
      <c r="F76" s="204">
        <v>0</v>
      </c>
      <c r="G76" s="204">
        <v>0</v>
      </c>
      <c r="H76" s="204">
        <v>0</v>
      </c>
      <c r="I76" s="204">
        <v>0</v>
      </c>
      <c r="J76" s="204">
        <v>0</v>
      </c>
    </row>
    <row r="77" spans="1:10" ht="27" customHeight="1">
      <c r="A77" s="370" t="s">
        <v>219</v>
      </c>
      <c r="B77" s="329" t="s">
        <v>101</v>
      </c>
      <c r="C77" s="371" t="s">
        <v>102</v>
      </c>
      <c r="D77" s="201" t="s">
        <v>97</v>
      </c>
      <c r="E77" s="190">
        <f t="shared" ref="E77" si="17">E78+E79+E80+E81+E82+E83</f>
        <v>0</v>
      </c>
      <c r="F77" s="190">
        <f t="shared" ref="F77:J77" si="18">F78+F79+F80+F81+F82+F83</f>
        <v>0</v>
      </c>
      <c r="G77" s="190">
        <f t="shared" si="18"/>
        <v>0</v>
      </c>
      <c r="H77" s="190">
        <f t="shared" si="18"/>
        <v>0</v>
      </c>
      <c r="I77" s="190">
        <f t="shared" si="18"/>
        <v>0</v>
      </c>
      <c r="J77" s="190">
        <f t="shared" si="18"/>
        <v>0</v>
      </c>
    </row>
    <row r="78" spans="1:10" ht="71.25" customHeight="1">
      <c r="A78" s="370"/>
      <c r="B78" s="330"/>
      <c r="C78" s="371"/>
      <c r="D78" s="203" t="s">
        <v>91</v>
      </c>
      <c r="E78" s="204">
        <v>0</v>
      </c>
      <c r="F78" s="204">
        <v>0</v>
      </c>
      <c r="G78" s="204">
        <v>0</v>
      </c>
      <c r="H78" s="204">
        <v>0</v>
      </c>
      <c r="I78" s="204">
        <v>0</v>
      </c>
      <c r="J78" s="204">
        <v>0</v>
      </c>
    </row>
    <row r="79" spans="1:10" ht="72.75" customHeight="1">
      <c r="A79" s="370"/>
      <c r="B79" s="330"/>
      <c r="C79" s="371"/>
      <c r="D79" s="203" t="s">
        <v>92</v>
      </c>
      <c r="E79" s="204">
        <v>0</v>
      </c>
      <c r="F79" s="204">
        <v>0</v>
      </c>
      <c r="G79" s="204">
        <v>0</v>
      </c>
      <c r="H79" s="204">
        <v>0</v>
      </c>
      <c r="I79" s="204">
        <v>0</v>
      </c>
      <c r="J79" s="204">
        <v>0</v>
      </c>
    </row>
    <row r="80" spans="1:10" ht="39.75" customHeight="1">
      <c r="A80" s="370"/>
      <c r="B80" s="330"/>
      <c r="C80" s="371"/>
      <c r="D80" s="203" t="s">
        <v>93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</row>
    <row r="81" spans="1:10" ht="54.75" customHeight="1">
      <c r="A81" s="370"/>
      <c r="B81" s="330"/>
      <c r="C81" s="371"/>
      <c r="D81" s="203" t="s">
        <v>94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</row>
    <row r="82" spans="1:10" ht="52.5" customHeight="1">
      <c r="A82" s="370"/>
      <c r="B82" s="330"/>
      <c r="C82" s="371"/>
      <c r="D82" s="203" t="s">
        <v>95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</row>
    <row r="83" spans="1:10" ht="38.25" customHeight="1">
      <c r="A83" s="370"/>
      <c r="B83" s="331"/>
      <c r="C83" s="371"/>
      <c r="D83" s="203" t="s">
        <v>96</v>
      </c>
      <c r="E83" s="204">
        <v>0</v>
      </c>
      <c r="F83" s="204">
        <v>0</v>
      </c>
      <c r="G83" s="204">
        <v>0</v>
      </c>
      <c r="H83" s="204">
        <v>0</v>
      </c>
      <c r="I83" s="204">
        <v>0</v>
      </c>
      <c r="J83" s="204">
        <v>0</v>
      </c>
    </row>
    <row r="84" spans="1:10" ht="29.25" customHeight="1">
      <c r="A84" s="370" t="s">
        <v>220</v>
      </c>
      <c r="B84" s="329" t="s">
        <v>398</v>
      </c>
      <c r="C84" s="371" t="s">
        <v>103</v>
      </c>
      <c r="D84" s="201" t="s">
        <v>97</v>
      </c>
      <c r="E84" s="190">
        <f t="shared" ref="E84" si="19">E85+E86+E87+E88+E89+E90</f>
        <v>0</v>
      </c>
      <c r="F84" s="190">
        <f t="shared" ref="F84:J84" si="20">F85+F86+F87+F88+F89+F90</f>
        <v>0</v>
      </c>
      <c r="G84" s="190">
        <f t="shared" si="20"/>
        <v>0</v>
      </c>
      <c r="H84" s="190">
        <f t="shared" si="20"/>
        <v>0</v>
      </c>
      <c r="I84" s="190">
        <f t="shared" si="20"/>
        <v>0</v>
      </c>
      <c r="J84" s="190">
        <f t="shared" si="20"/>
        <v>0</v>
      </c>
    </row>
    <row r="85" spans="1:10" ht="77.25" customHeight="1">
      <c r="A85" s="370"/>
      <c r="B85" s="330"/>
      <c r="C85" s="371"/>
      <c r="D85" s="203" t="s">
        <v>91</v>
      </c>
      <c r="E85" s="204">
        <v>0</v>
      </c>
      <c r="F85" s="204">
        <v>0</v>
      </c>
      <c r="G85" s="204">
        <v>0</v>
      </c>
      <c r="H85" s="204">
        <v>0</v>
      </c>
      <c r="I85" s="204">
        <v>0</v>
      </c>
      <c r="J85" s="204">
        <v>0</v>
      </c>
    </row>
    <row r="86" spans="1:10" ht="77.25" customHeight="1">
      <c r="A86" s="370"/>
      <c r="B86" s="330"/>
      <c r="C86" s="371"/>
      <c r="D86" s="203" t="s">
        <v>92</v>
      </c>
      <c r="E86" s="204">
        <v>0</v>
      </c>
      <c r="F86" s="204">
        <v>0</v>
      </c>
      <c r="G86" s="204">
        <v>0</v>
      </c>
      <c r="H86" s="204">
        <v>0</v>
      </c>
      <c r="I86" s="204">
        <v>0</v>
      </c>
      <c r="J86" s="204">
        <v>0</v>
      </c>
    </row>
    <row r="87" spans="1:10" ht="41.25" customHeight="1">
      <c r="A87" s="370"/>
      <c r="B87" s="330"/>
      <c r="C87" s="371"/>
      <c r="D87" s="203" t="s">
        <v>93</v>
      </c>
      <c r="E87" s="204">
        <v>0</v>
      </c>
      <c r="F87" s="204">
        <v>0</v>
      </c>
      <c r="G87" s="204">
        <v>0</v>
      </c>
      <c r="H87" s="204">
        <v>0</v>
      </c>
      <c r="I87" s="204">
        <v>0</v>
      </c>
      <c r="J87" s="204">
        <v>0</v>
      </c>
    </row>
    <row r="88" spans="1:10" ht="55.5" customHeight="1">
      <c r="A88" s="370"/>
      <c r="B88" s="330"/>
      <c r="C88" s="371"/>
      <c r="D88" s="203" t="s">
        <v>94</v>
      </c>
      <c r="E88" s="204">
        <v>0</v>
      </c>
      <c r="F88" s="204">
        <v>0</v>
      </c>
      <c r="G88" s="204">
        <v>0</v>
      </c>
      <c r="H88" s="204">
        <v>0</v>
      </c>
      <c r="I88" s="204">
        <v>0</v>
      </c>
      <c r="J88" s="204">
        <v>0</v>
      </c>
    </row>
    <row r="89" spans="1:10" ht="54" customHeight="1">
      <c r="A89" s="370"/>
      <c r="B89" s="330"/>
      <c r="C89" s="371"/>
      <c r="D89" s="203" t="s">
        <v>95</v>
      </c>
      <c r="E89" s="204">
        <v>0</v>
      </c>
      <c r="F89" s="204">
        <v>0</v>
      </c>
      <c r="G89" s="204">
        <v>0</v>
      </c>
      <c r="H89" s="204">
        <v>0</v>
      </c>
      <c r="I89" s="204">
        <v>0</v>
      </c>
      <c r="J89" s="204">
        <v>0</v>
      </c>
    </row>
    <row r="90" spans="1:10" ht="41.25" customHeight="1">
      <c r="A90" s="370"/>
      <c r="B90" s="331"/>
      <c r="C90" s="371"/>
      <c r="D90" s="203" t="s">
        <v>96</v>
      </c>
      <c r="E90" s="204">
        <v>0</v>
      </c>
      <c r="F90" s="204">
        <v>0</v>
      </c>
      <c r="G90" s="204">
        <v>0</v>
      </c>
      <c r="H90" s="204">
        <v>0</v>
      </c>
      <c r="I90" s="204">
        <v>0</v>
      </c>
      <c r="J90" s="204">
        <v>0</v>
      </c>
    </row>
    <row r="91" spans="1:10" ht="25.5" customHeight="1">
      <c r="A91" s="370" t="s">
        <v>221</v>
      </c>
      <c r="B91" s="329" t="s">
        <v>399</v>
      </c>
      <c r="C91" s="371" t="s">
        <v>103</v>
      </c>
      <c r="D91" s="201" t="s">
        <v>97</v>
      </c>
      <c r="E91" s="190">
        <f>E92+E93+E94+E95+E96+E97</f>
        <v>5215.3289999999997</v>
      </c>
      <c r="F91" s="190">
        <f t="shared" ref="F91:J91" si="21">F92+F93+F94+F95+F96+F97</f>
        <v>5274.4229999999998</v>
      </c>
      <c r="G91" s="190">
        <f t="shared" si="21"/>
        <v>5366.7727800000002</v>
      </c>
      <c r="H91" s="190">
        <f t="shared" si="21"/>
        <v>5694.5362599999999</v>
      </c>
      <c r="I91" s="190">
        <f t="shared" si="21"/>
        <v>5856.5142999999998</v>
      </c>
      <c r="J91" s="190">
        <f t="shared" si="21"/>
        <v>5856.5142999999998</v>
      </c>
    </row>
    <row r="92" spans="1:10" ht="71.25" customHeight="1">
      <c r="A92" s="370"/>
      <c r="B92" s="330"/>
      <c r="C92" s="371"/>
      <c r="D92" s="203" t="s">
        <v>91</v>
      </c>
      <c r="E92" s="204">
        <f>E35</f>
        <v>2245.1827199999998</v>
      </c>
      <c r="F92" s="204">
        <v>2340.5720999999999</v>
      </c>
      <c r="G92" s="204">
        <v>2394.9679999999998</v>
      </c>
      <c r="H92" s="204">
        <v>2586.3820000000001</v>
      </c>
      <c r="I92" s="204">
        <v>2234.1</v>
      </c>
      <c r="J92" s="204">
        <v>2234.1</v>
      </c>
    </row>
    <row r="93" spans="1:10" ht="69.75" customHeight="1">
      <c r="A93" s="370"/>
      <c r="B93" s="330"/>
      <c r="C93" s="371"/>
      <c r="D93" s="203" t="s">
        <v>92</v>
      </c>
      <c r="E93" s="204">
        <f t="shared" ref="E93:E94" si="22">E36</f>
        <v>1704.34628</v>
      </c>
      <c r="F93" s="204">
        <v>1668.0509</v>
      </c>
      <c r="G93" s="204">
        <v>1706.00478</v>
      </c>
      <c r="H93" s="204">
        <v>1842.3542600000001</v>
      </c>
      <c r="I93" s="204">
        <v>2356.6143000000002</v>
      </c>
      <c r="J93" s="204">
        <v>2356.6143000000002</v>
      </c>
    </row>
    <row r="94" spans="1:10" ht="38.25" customHeight="1">
      <c r="A94" s="370"/>
      <c r="B94" s="330"/>
      <c r="C94" s="371"/>
      <c r="D94" s="203" t="s">
        <v>93</v>
      </c>
      <c r="E94" s="204">
        <f t="shared" si="22"/>
        <v>1265.8</v>
      </c>
      <c r="F94" s="204">
        <v>1265.8</v>
      </c>
      <c r="G94" s="243">
        <v>1265.8</v>
      </c>
      <c r="H94" s="243">
        <v>1265.8</v>
      </c>
      <c r="I94" s="204">
        <v>1265.8</v>
      </c>
      <c r="J94" s="204">
        <v>1265.8</v>
      </c>
    </row>
    <row r="95" spans="1:10" ht="53.25" customHeight="1">
      <c r="A95" s="370"/>
      <c r="B95" s="330"/>
      <c r="C95" s="371"/>
      <c r="D95" s="203" t="s">
        <v>94</v>
      </c>
      <c r="E95" s="204">
        <v>0</v>
      </c>
      <c r="F95" s="204">
        <v>0</v>
      </c>
      <c r="G95" s="204">
        <v>0</v>
      </c>
      <c r="H95" s="204">
        <v>0</v>
      </c>
      <c r="I95" s="204">
        <v>0</v>
      </c>
      <c r="J95" s="204">
        <v>0</v>
      </c>
    </row>
    <row r="96" spans="1:10" ht="53.25" customHeight="1">
      <c r="A96" s="370"/>
      <c r="B96" s="330"/>
      <c r="C96" s="371"/>
      <c r="D96" s="203" t="s">
        <v>95</v>
      </c>
      <c r="E96" s="204">
        <v>0</v>
      </c>
      <c r="F96" s="204">
        <v>0</v>
      </c>
      <c r="G96" s="204">
        <v>0</v>
      </c>
      <c r="H96" s="204">
        <v>0</v>
      </c>
      <c r="I96" s="204">
        <v>0</v>
      </c>
      <c r="J96" s="204">
        <v>0</v>
      </c>
    </row>
    <row r="97" spans="1:12" ht="43.5" customHeight="1">
      <c r="A97" s="370"/>
      <c r="B97" s="331"/>
      <c r="C97" s="371"/>
      <c r="D97" s="203" t="s">
        <v>96</v>
      </c>
      <c r="E97" s="204">
        <v>0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</row>
    <row r="98" spans="1:12" ht="24" customHeight="1">
      <c r="A98" s="370" t="s">
        <v>222</v>
      </c>
      <c r="B98" s="329" t="s">
        <v>400</v>
      </c>
      <c r="C98" s="371" t="s">
        <v>103</v>
      </c>
      <c r="D98" s="201" t="s">
        <v>97</v>
      </c>
      <c r="E98" s="190">
        <f t="shared" ref="E98" si="23">E99+E100+E101+E102+E103+E104</f>
        <v>0</v>
      </c>
      <c r="F98" s="190">
        <f t="shared" ref="F98:J98" si="24">F99+F100+F101+F102+F103+F104</f>
        <v>0</v>
      </c>
      <c r="G98" s="190">
        <f t="shared" si="24"/>
        <v>0</v>
      </c>
      <c r="H98" s="190">
        <f t="shared" si="24"/>
        <v>0</v>
      </c>
      <c r="I98" s="190">
        <f t="shared" si="24"/>
        <v>0</v>
      </c>
      <c r="J98" s="190">
        <f t="shared" si="24"/>
        <v>0</v>
      </c>
    </row>
    <row r="99" spans="1:12" ht="73.5" customHeight="1">
      <c r="A99" s="370"/>
      <c r="B99" s="330"/>
      <c r="C99" s="371"/>
      <c r="D99" s="203" t="s">
        <v>91</v>
      </c>
      <c r="E99" s="204">
        <v>0</v>
      </c>
      <c r="F99" s="204">
        <v>0</v>
      </c>
      <c r="G99" s="204">
        <v>0</v>
      </c>
      <c r="H99" s="204">
        <v>0</v>
      </c>
      <c r="I99" s="204">
        <v>0</v>
      </c>
      <c r="J99" s="209">
        <v>0</v>
      </c>
    </row>
    <row r="100" spans="1:12" ht="73.5" customHeight="1">
      <c r="A100" s="370"/>
      <c r="B100" s="330"/>
      <c r="C100" s="371"/>
      <c r="D100" s="203" t="s">
        <v>92</v>
      </c>
      <c r="E100" s="204">
        <v>0</v>
      </c>
      <c r="F100" s="204">
        <v>0</v>
      </c>
      <c r="G100" s="204">
        <v>0</v>
      </c>
      <c r="H100" s="204">
        <v>0</v>
      </c>
      <c r="I100" s="204">
        <v>0</v>
      </c>
      <c r="J100" s="209">
        <v>0</v>
      </c>
    </row>
    <row r="101" spans="1:12" ht="42.75" customHeight="1">
      <c r="A101" s="370"/>
      <c r="B101" s="330"/>
      <c r="C101" s="371"/>
      <c r="D101" s="203" t="s">
        <v>93</v>
      </c>
      <c r="E101" s="204">
        <v>0</v>
      </c>
      <c r="F101" s="204">
        <v>0</v>
      </c>
      <c r="G101" s="204">
        <v>0</v>
      </c>
      <c r="H101" s="204">
        <v>0</v>
      </c>
      <c r="I101" s="204">
        <v>0</v>
      </c>
      <c r="J101" s="209">
        <v>0</v>
      </c>
    </row>
    <row r="102" spans="1:12" ht="55.5" customHeight="1">
      <c r="A102" s="370"/>
      <c r="B102" s="330"/>
      <c r="C102" s="371"/>
      <c r="D102" s="203" t="s">
        <v>94</v>
      </c>
      <c r="E102" s="204">
        <v>0</v>
      </c>
      <c r="F102" s="204">
        <v>0</v>
      </c>
      <c r="G102" s="204">
        <v>0</v>
      </c>
      <c r="H102" s="204">
        <v>0</v>
      </c>
      <c r="I102" s="204">
        <v>0</v>
      </c>
      <c r="J102" s="209">
        <v>0</v>
      </c>
    </row>
    <row r="103" spans="1:12" ht="55.5" customHeight="1">
      <c r="A103" s="370"/>
      <c r="B103" s="330"/>
      <c r="C103" s="371"/>
      <c r="D103" s="203" t="s">
        <v>95</v>
      </c>
      <c r="E103" s="204">
        <v>0</v>
      </c>
      <c r="F103" s="204">
        <v>0</v>
      </c>
      <c r="G103" s="204">
        <v>0</v>
      </c>
      <c r="H103" s="204">
        <v>0</v>
      </c>
      <c r="I103" s="204">
        <v>0</v>
      </c>
      <c r="J103" s="209">
        <v>0</v>
      </c>
    </row>
    <row r="104" spans="1:12" ht="40.5" customHeight="1">
      <c r="A104" s="370"/>
      <c r="B104" s="331"/>
      <c r="C104" s="371"/>
      <c r="D104" s="203" t="s">
        <v>96</v>
      </c>
      <c r="E104" s="204">
        <v>0</v>
      </c>
      <c r="F104" s="204">
        <v>0</v>
      </c>
      <c r="G104" s="204">
        <v>0</v>
      </c>
      <c r="H104" s="204">
        <v>0</v>
      </c>
      <c r="I104" s="204">
        <v>0</v>
      </c>
      <c r="J104" s="209">
        <v>0</v>
      </c>
    </row>
    <row r="105" spans="1:12" ht="96" customHeight="1">
      <c r="A105" s="364" t="s">
        <v>47</v>
      </c>
      <c r="B105" s="367" t="s">
        <v>104</v>
      </c>
      <c r="C105" s="220" t="s">
        <v>50</v>
      </c>
      <c r="D105" s="221" t="s">
        <v>97</v>
      </c>
      <c r="E105" s="222">
        <f>E106+E107+E108+E109</f>
        <v>24359.379199999999</v>
      </c>
      <c r="F105" s="222">
        <f t="shared" ref="F105:J105" si="25">F106+F107+F108+F109</f>
        <v>17073.85771</v>
      </c>
      <c r="G105" s="222">
        <f t="shared" si="25"/>
        <v>20446.421710000002</v>
      </c>
      <c r="H105" s="222">
        <f t="shared" si="25"/>
        <v>20446.421710000002</v>
      </c>
      <c r="I105" s="222">
        <f t="shared" si="25"/>
        <v>27497.495999999999</v>
      </c>
      <c r="J105" s="222">
        <f t="shared" si="25"/>
        <v>27497.495999999999</v>
      </c>
      <c r="K105" s="147">
        <f>F105+G105+H105+I105+J105</f>
        <v>112961.69313000001</v>
      </c>
      <c r="L105" s="202"/>
    </row>
    <row r="106" spans="1:12" ht="78" customHeight="1">
      <c r="A106" s="365"/>
      <c r="B106" s="368"/>
      <c r="C106" s="223"/>
      <c r="D106" s="72" t="s">
        <v>91</v>
      </c>
      <c r="E106" s="204">
        <v>0</v>
      </c>
      <c r="F106" s="204">
        <v>0</v>
      </c>
      <c r="G106" s="204">
        <v>0</v>
      </c>
      <c r="H106" s="224">
        <v>0</v>
      </c>
      <c r="I106" s="224">
        <v>0</v>
      </c>
      <c r="J106" s="224">
        <v>0</v>
      </c>
    </row>
    <row r="107" spans="1:12" ht="78" customHeight="1">
      <c r="A107" s="365"/>
      <c r="B107" s="368"/>
      <c r="C107" s="223"/>
      <c r="D107" s="72" t="s">
        <v>92</v>
      </c>
      <c r="E107" s="204">
        <v>24359.379199999999</v>
      </c>
      <c r="F107" s="224">
        <f>F113</f>
        <v>17073.85771</v>
      </c>
      <c r="G107" s="204">
        <f>G111</f>
        <v>20446.421710000002</v>
      </c>
      <c r="H107" s="224">
        <f>H111</f>
        <v>20446.421710000002</v>
      </c>
      <c r="I107" s="224">
        <v>27497.495999999999</v>
      </c>
      <c r="J107" s="224">
        <v>27497.495999999999</v>
      </c>
    </row>
    <row r="108" spans="1:12" ht="42.75" customHeight="1">
      <c r="A108" s="365"/>
      <c r="B108" s="368"/>
      <c r="C108" s="223"/>
      <c r="D108" s="72" t="s">
        <v>93</v>
      </c>
      <c r="E108" s="204">
        <v>0</v>
      </c>
      <c r="F108" s="204">
        <v>0</v>
      </c>
      <c r="G108" s="204">
        <v>0</v>
      </c>
      <c r="H108" s="224">
        <v>0</v>
      </c>
      <c r="I108" s="224">
        <v>0</v>
      </c>
      <c r="J108" s="224">
        <v>0</v>
      </c>
    </row>
    <row r="109" spans="1:12" ht="38.25" customHeight="1">
      <c r="A109" s="366"/>
      <c r="B109" s="369"/>
      <c r="C109" s="225"/>
      <c r="D109" s="72" t="s">
        <v>96</v>
      </c>
      <c r="E109" s="204">
        <v>0</v>
      </c>
      <c r="F109" s="204">
        <v>0</v>
      </c>
      <c r="G109" s="204">
        <v>0</v>
      </c>
      <c r="H109" s="224">
        <v>0</v>
      </c>
      <c r="I109" s="224">
        <v>0</v>
      </c>
      <c r="J109" s="224">
        <v>0</v>
      </c>
    </row>
    <row r="110" spans="1:12" ht="29.25" customHeight="1">
      <c r="A110" s="357" t="s">
        <v>105</v>
      </c>
      <c r="B110" s="358"/>
      <c r="C110" s="358"/>
      <c r="D110" s="358"/>
      <c r="E110" s="226"/>
      <c r="F110" s="478"/>
      <c r="G110" s="224"/>
      <c r="H110" s="224"/>
      <c r="I110" s="224"/>
      <c r="J110" s="224"/>
    </row>
    <row r="111" spans="1:12" ht="38.25" customHeight="1">
      <c r="A111" s="355" t="s">
        <v>48</v>
      </c>
      <c r="B111" s="347" t="s">
        <v>51</v>
      </c>
      <c r="C111" s="344" t="s">
        <v>55</v>
      </c>
      <c r="D111" s="227" t="s">
        <v>97</v>
      </c>
      <c r="E111" s="222">
        <f>E112+E113+E114+E115</f>
        <v>24359.379199999999</v>
      </c>
      <c r="F111" s="222">
        <f t="shared" ref="F111:J111" si="26">F112+F113+F114+F115</f>
        <v>17073.85771</v>
      </c>
      <c r="G111" s="222">
        <f t="shared" si="26"/>
        <v>20446.421710000002</v>
      </c>
      <c r="H111" s="222">
        <f t="shared" si="26"/>
        <v>20446.421710000002</v>
      </c>
      <c r="I111" s="222">
        <f t="shared" si="26"/>
        <v>27497.495999999999</v>
      </c>
      <c r="J111" s="222">
        <f t="shared" si="26"/>
        <v>27497.495999999999</v>
      </c>
    </row>
    <row r="112" spans="1:12" ht="93.75" customHeight="1">
      <c r="A112" s="359"/>
      <c r="B112" s="360"/>
      <c r="C112" s="345"/>
      <c r="D112" s="19" t="s">
        <v>91</v>
      </c>
      <c r="E112" s="204">
        <v>0</v>
      </c>
      <c r="F112" s="204">
        <v>0</v>
      </c>
      <c r="G112" s="204">
        <v>0</v>
      </c>
      <c r="H112" s="224">
        <v>0</v>
      </c>
      <c r="I112" s="224">
        <v>0</v>
      </c>
      <c r="J112" s="204">
        <v>0</v>
      </c>
    </row>
    <row r="113" spans="1:10" ht="69.75" customHeight="1">
      <c r="A113" s="359"/>
      <c r="B113" s="360"/>
      <c r="C113" s="345"/>
      <c r="D113" s="19" t="s">
        <v>92</v>
      </c>
      <c r="E113" s="228">
        <f>E118+E128</f>
        <v>24359.379199999999</v>
      </c>
      <c r="F113" s="224">
        <f>F118+F128</f>
        <v>17073.85771</v>
      </c>
      <c r="G113" s="204">
        <f>G116+G121</f>
        <v>20446.421710000002</v>
      </c>
      <c r="H113" s="204">
        <f>H116+H121</f>
        <v>20446.421710000002</v>
      </c>
      <c r="I113" s="224">
        <v>27497.495999999999</v>
      </c>
      <c r="J113" s="204">
        <v>27497.495999999999</v>
      </c>
    </row>
    <row r="114" spans="1:10" ht="38.25" customHeight="1">
      <c r="A114" s="359"/>
      <c r="B114" s="360"/>
      <c r="C114" s="345"/>
      <c r="D114" s="19" t="s">
        <v>93</v>
      </c>
      <c r="E114" s="204">
        <v>0</v>
      </c>
      <c r="F114" s="204">
        <v>0</v>
      </c>
      <c r="G114" s="204">
        <v>0</v>
      </c>
      <c r="H114" s="224">
        <v>0</v>
      </c>
      <c r="I114" s="224">
        <v>0</v>
      </c>
      <c r="J114" s="204">
        <v>0</v>
      </c>
    </row>
    <row r="115" spans="1:10" ht="38.25" customHeight="1">
      <c r="A115" s="359"/>
      <c r="B115" s="361"/>
      <c r="C115" s="345"/>
      <c r="D115" s="19" t="s">
        <v>96</v>
      </c>
      <c r="E115" s="204">
        <v>0</v>
      </c>
      <c r="F115" s="204">
        <v>0</v>
      </c>
      <c r="G115" s="204">
        <v>0</v>
      </c>
      <c r="H115" s="224">
        <v>0</v>
      </c>
      <c r="I115" s="224">
        <v>0</v>
      </c>
      <c r="J115" s="204">
        <v>0</v>
      </c>
    </row>
    <row r="116" spans="1:10" ht="27" customHeight="1">
      <c r="A116" s="352" t="s">
        <v>52</v>
      </c>
      <c r="B116" s="362"/>
      <c r="C116" s="363"/>
      <c r="D116" s="227" t="s">
        <v>97</v>
      </c>
      <c r="E116" s="222">
        <f>E117+E118+E119+E120</f>
        <v>23422.48</v>
      </c>
      <c r="F116" s="222">
        <f t="shared" ref="F116:J116" si="27">F117+F118+F119+F120</f>
        <v>16214.571040000001</v>
      </c>
      <c r="G116" s="222">
        <f t="shared" si="27"/>
        <v>16214.571040000001</v>
      </c>
      <c r="H116" s="222">
        <f t="shared" si="27"/>
        <v>16214.571040000001</v>
      </c>
      <c r="I116" s="222">
        <f t="shared" si="27"/>
        <v>26439.9</v>
      </c>
      <c r="J116" s="222">
        <f t="shared" si="27"/>
        <v>26439.9</v>
      </c>
    </row>
    <row r="117" spans="1:10" ht="75" customHeight="1">
      <c r="A117" s="344" t="s">
        <v>223</v>
      </c>
      <c r="B117" s="347" t="s">
        <v>53</v>
      </c>
      <c r="C117" s="344" t="s">
        <v>50</v>
      </c>
      <c r="D117" s="19" t="s">
        <v>91</v>
      </c>
      <c r="E117" s="204">
        <v>0</v>
      </c>
      <c r="F117" s="204">
        <v>0</v>
      </c>
      <c r="G117" s="204">
        <v>0</v>
      </c>
      <c r="H117" s="224">
        <v>0</v>
      </c>
      <c r="I117" s="224">
        <v>0</v>
      </c>
      <c r="J117" s="204">
        <v>0</v>
      </c>
    </row>
    <row r="118" spans="1:10" ht="75.75" customHeight="1">
      <c r="A118" s="345"/>
      <c r="B118" s="348"/>
      <c r="C118" s="350"/>
      <c r="D118" s="19" t="s">
        <v>92</v>
      </c>
      <c r="E118" s="204">
        <v>23422.48</v>
      </c>
      <c r="F118" s="224">
        <v>16214.571040000001</v>
      </c>
      <c r="G118" s="224">
        <v>16214.571040000001</v>
      </c>
      <c r="H118" s="224">
        <v>16214.571040000001</v>
      </c>
      <c r="I118" s="224">
        <v>26439.9</v>
      </c>
      <c r="J118" s="204">
        <v>26439.9</v>
      </c>
    </row>
    <row r="119" spans="1:10" ht="43.5" customHeight="1">
      <c r="A119" s="345"/>
      <c r="B119" s="348"/>
      <c r="C119" s="350"/>
      <c r="D119" s="19" t="s">
        <v>93</v>
      </c>
      <c r="E119" s="204">
        <v>0</v>
      </c>
      <c r="F119" s="204">
        <v>0</v>
      </c>
      <c r="G119" s="204">
        <v>0</v>
      </c>
      <c r="H119" s="224">
        <v>0</v>
      </c>
      <c r="I119" s="224">
        <v>0</v>
      </c>
      <c r="J119" s="204">
        <v>0</v>
      </c>
    </row>
    <row r="120" spans="1:10" ht="84" customHeight="1">
      <c r="A120" s="346"/>
      <c r="B120" s="349"/>
      <c r="C120" s="351"/>
      <c r="D120" s="19" t="s">
        <v>96</v>
      </c>
      <c r="E120" s="204">
        <v>0</v>
      </c>
      <c r="F120" s="204">
        <v>0</v>
      </c>
      <c r="G120" s="204">
        <v>0</v>
      </c>
      <c r="H120" s="224">
        <v>0</v>
      </c>
      <c r="I120" s="224">
        <v>0</v>
      </c>
      <c r="J120" s="204">
        <v>0</v>
      </c>
    </row>
    <row r="121" spans="1:10" ht="84" customHeight="1">
      <c r="A121" s="352" t="s">
        <v>54</v>
      </c>
      <c r="B121" s="353"/>
      <c r="C121" s="354"/>
      <c r="D121" s="227" t="s">
        <v>97</v>
      </c>
      <c r="E121" s="229">
        <f>E127+E128+E129+E130</f>
        <v>936.89919999999995</v>
      </c>
      <c r="F121" s="479">
        <f>F127+F128+F129+F130</f>
        <v>859.28666999999996</v>
      </c>
      <c r="G121" s="222">
        <f>G127+G128+G129+G130+G123+G124+G125+G126</f>
        <v>4231.8506699999998</v>
      </c>
      <c r="H121" s="222">
        <f>H127+H128+H129+H130+H122+H123+H124+H125+H126</f>
        <v>4231.8506699999998</v>
      </c>
      <c r="I121" s="229">
        <f t="shared" ref="I121:J121" si="28">I127+I128+I129+I130</f>
        <v>1057.596</v>
      </c>
      <c r="J121" s="229">
        <f t="shared" si="28"/>
        <v>1057.596</v>
      </c>
    </row>
    <row r="122" spans="1:10" ht="84" customHeight="1" outlineLevel="1">
      <c r="A122" s="355" t="s">
        <v>224</v>
      </c>
      <c r="B122" s="356" t="s">
        <v>243</v>
      </c>
      <c r="C122" s="347" t="s">
        <v>242</v>
      </c>
      <c r="D122" s="227" t="s">
        <v>97</v>
      </c>
      <c r="E122" s="230">
        <f t="shared" ref="E122" si="29">E123+E124+E125+E126</f>
        <v>0</v>
      </c>
      <c r="F122" s="230">
        <v>0</v>
      </c>
      <c r="G122" s="230">
        <v>0</v>
      </c>
      <c r="H122" s="230">
        <v>0</v>
      </c>
      <c r="I122" s="230">
        <v>0</v>
      </c>
      <c r="J122" s="230">
        <v>0</v>
      </c>
    </row>
    <row r="123" spans="1:10" ht="84" customHeight="1" outlineLevel="1">
      <c r="A123" s="355"/>
      <c r="B123" s="356"/>
      <c r="C123" s="348"/>
      <c r="D123" s="19" t="s">
        <v>91</v>
      </c>
      <c r="E123" s="230">
        <v>0</v>
      </c>
      <c r="F123" s="230">
        <v>0</v>
      </c>
      <c r="G123" s="230">
        <v>0</v>
      </c>
      <c r="H123" s="230">
        <v>0</v>
      </c>
      <c r="I123" s="230">
        <v>0</v>
      </c>
      <c r="J123" s="230">
        <v>0</v>
      </c>
    </row>
    <row r="124" spans="1:10" ht="84" customHeight="1" outlineLevel="1">
      <c r="A124" s="355"/>
      <c r="B124" s="356"/>
      <c r="C124" s="348"/>
      <c r="D124" s="19" t="s">
        <v>92</v>
      </c>
      <c r="E124" s="230">
        <v>0</v>
      </c>
      <c r="F124" s="230">
        <v>0</v>
      </c>
      <c r="G124" s="230">
        <v>3242.85</v>
      </c>
      <c r="H124" s="230">
        <v>3242.85</v>
      </c>
      <c r="I124" s="230">
        <v>0</v>
      </c>
      <c r="J124" s="230">
        <v>0</v>
      </c>
    </row>
    <row r="125" spans="1:10" ht="84" customHeight="1" outlineLevel="1">
      <c r="A125" s="355"/>
      <c r="B125" s="356"/>
      <c r="C125" s="348"/>
      <c r="D125" s="19" t="s">
        <v>93</v>
      </c>
      <c r="E125" s="230">
        <v>0</v>
      </c>
      <c r="F125" s="230">
        <v>0</v>
      </c>
      <c r="G125" s="230">
        <v>0</v>
      </c>
      <c r="H125" s="230">
        <v>0</v>
      </c>
      <c r="I125" s="230">
        <v>0</v>
      </c>
      <c r="J125" s="230">
        <v>0</v>
      </c>
    </row>
    <row r="126" spans="1:10" ht="84" customHeight="1" outlineLevel="1">
      <c r="A126" s="355"/>
      <c r="B126" s="356"/>
      <c r="C126" s="349"/>
      <c r="D126" s="19" t="s">
        <v>96</v>
      </c>
      <c r="E126" s="230">
        <v>0</v>
      </c>
      <c r="F126" s="230">
        <v>0</v>
      </c>
      <c r="G126" s="230">
        <v>0</v>
      </c>
      <c r="H126" s="230">
        <v>0</v>
      </c>
      <c r="I126" s="230">
        <v>0</v>
      </c>
      <c r="J126" s="230">
        <v>0</v>
      </c>
    </row>
    <row r="127" spans="1:10" ht="76.5" customHeight="1">
      <c r="A127" s="344" t="s">
        <v>376</v>
      </c>
      <c r="B127" s="347" t="s">
        <v>106</v>
      </c>
      <c r="C127" s="347" t="s">
        <v>55</v>
      </c>
      <c r="D127" s="19" t="s">
        <v>91</v>
      </c>
      <c r="E127" s="231">
        <v>0</v>
      </c>
      <c r="F127" s="231">
        <v>0</v>
      </c>
      <c r="G127" s="231">
        <v>0</v>
      </c>
      <c r="H127" s="224">
        <v>0</v>
      </c>
      <c r="I127" s="224">
        <v>0</v>
      </c>
      <c r="J127" s="204">
        <v>0</v>
      </c>
    </row>
    <row r="128" spans="1:10" ht="69.75" customHeight="1">
      <c r="A128" s="345"/>
      <c r="B128" s="348"/>
      <c r="C128" s="348"/>
      <c r="D128" s="19" t="s">
        <v>92</v>
      </c>
      <c r="E128" s="231">
        <v>936.89919999999995</v>
      </c>
      <c r="F128" s="224">
        <v>859.28666999999996</v>
      </c>
      <c r="G128" s="224">
        <v>989.00067000000001</v>
      </c>
      <c r="H128" s="224">
        <v>989.00067000000001</v>
      </c>
      <c r="I128" s="224">
        <v>1057.596</v>
      </c>
      <c r="J128" s="204">
        <v>1057.596</v>
      </c>
    </row>
    <row r="129" spans="1:10" ht="45.75" customHeight="1">
      <c r="A129" s="345"/>
      <c r="B129" s="348"/>
      <c r="C129" s="348"/>
      <c r="D129" s="19" t="s">
        <v>93</v>
      </c>
      <c r="E129" s="204">
        <v>0</v>
      </c>
      <c r="F129" s="204">
        <v>0</v>
      </c>
      <c r="G129" s="204">
        <v>0</v>
      </c>
      <c r="H129" s="224">
        <v>0</v>
      </c>
      <c r="I129" s="224">
        <v>0</v>
      </c>
      <c r="J129" s="204">
        <v>0</v>
      </c>
    </row>
    <row r="130" spans="1:10" ht="38.25" customHeight="1">
      <c r="A130" s="346"/>
      <c r="B130" s="349"/>
      <c r="C130" s="349"/>
      <c r="D130" s="19" t="s">
        <v>96</v>
      </c>
      <c r="E130" s="204">
        <v>0</v>
      </c>
      <c r="F130" s="204">
        <v>0</v>
      </c>
      <c r="G130" s="204">
        <v>0</v>
      </c>
      <c r="H130" s="224">
        <v>0</v>
      </c>
      <c r="I130" s="224">
        <v>0</v>
      </c>
      <c r="J130" s="204">
        <v>0</v>
      </c>
    </row>
    <row r="131" spans="1:10" ht="27.75" customHeight="1">
      <c r="A131" s="398" t="s">
        <v>225</v>
      </c>
      <c r="B131" s="399"/>
      <c r="C131" s="399"/>
      <c r="D131" s="232"/>
      <c r="E131" s="233"/>
      <c r="F131" s="246"/>
      <c r="G131" s="233"/>
      <c r="H131" s="233"/>
      <c r="I131" s="233"/>
      <c r="J131" s="233"/>
    </row>
    <row r="132" spans="1:10" ht="25.5" customHeight="1">
      <c r="A132" s="323" t="s">
        <v>226</v>
      </c>
      <c r="B132" s="332" t="s">
        <v>107</v>
      </c>
      <c r="C132" s="332" t="s">
        <v>34</v>
      </c>
      <c r="D132" s="201" t="s">
        <v>97</v>
      </c>
      <c r="E132" s="190">
        <f>E133+E134+E135+E136+E137+E138</f>
        <v>7100</v>
      </c>
      <c r="F132" s="190">
        <f t="shared" ref="F132:J132" si="30">F133+F134+F135+F136+F137+F138</f>
        <v>7500</v>
      </c>
      <c r="G132" s="190">
        <f t="shared" si="30"/>
        <v>7500</v>
      </c>
      <c r="H132" s="190">
        <f t="shared" si="30"/>
        <v>7500</v>
      </c>
      <c r="I132" s="190">
        <f t="shared" si="30"/>
        <v>7500</v>
      </c>
      <c r="J132" s="190">
        <f t="shared" si="30"/>
        <v>7500</v>
      </c>
    </row>
    <row r="133" spans="1:10" ht="73.5" customHeight="1">
      <c r="A133" s="324"/>
      <c r="B133" s="333"/>
      <c r="C133" s="333"/>
      <c r="D133" s="203" t="s">
        <v>91</v>
      </c>
      <c r="E133" s="204">
        <v>0</v>
      </c>
      <c r="F133" s="204">
        <v>0</v>
      </c>
      <c r="G133" s="204">
        <v>0</v>
      </c>
      <c r="H133" s="204">
        <v>0</v>
      </c>
      <c r="I133" s="204">
        <v>0</v>
      </c>
      <c r="J133" s="209">
        <v>0</v>
      </c>
    </row>
    <row r="134" spans="1:10" ht="75.75" customHeight="1">
      <c r="A134" s="324"/>
      <c r="B134" s="333"/>
      <c r="C134" s="333"/>
      <c r="D134" s="203" t="s">
        <v>92</v>
      </c>
      <c r="E134" s="204">
        <v>0</v>
      </c>
      <c r="F134" s="204">
        <v>0</v>
      </c>
      <c r="G134" s="204">
        <v>0</v>
      </c>
      <c r="H134" s="204">
        <v>0</v>
      </c>
      <c r="I134" s="204">
        <v>0</v>
      </c>
      <c r="J134" s="209">
        <v>0</v>
      </c>
    </row>
    <row r="135" spans="1:10" ht="39" customHeight="1">
      <c r="A135" s="324"/>
      <c r="B135" s="333"/>
      <c r="C135" s="333"/>
      <c r="D135" s="203" t="s">
        <v>93</v>
      </c>
      <c r="E135" s="204">
        <v>7100</v>
      </c>
      <c r="F135" s="204">
        <v>7500</v>
      </c>
      <c r="G135" s="204">
        <v>7500</v>
      </c>
      <c r="H135" s="204">
        <v>7500</v>
      </c>
      <c r="I135" s="204">
        <v>7500</v>
      </c>
      <c r="J135" s="204">
        <v>7500</v>
      </c>
    </row>
    <row r="136" spans="1:10" ht="55.5" customHeight="1">
      <c r="A136" s="324"/>
      <c r="B136" s="333"/>
      <c r="C136" s="333"/>
      <c r="D136" s="203" t="s">
        <v>94</v>
      </c>
      <c r="E136" s="204">
        <v>0</v>
      </c>
      <c r="F136" s="204">
        <v>0</v>
      </c>
      <c r="G136" s="204">
        <v>0</v>
      </c>
      <c r="H136" s="204">
        <v>0</v>
      </c>
      <c r="I136" s="204">
        <v>0</v>
      </c>
      <c r="J136" s="209">
        <v>0</v>
      </c>
    </row>
    <row r="137" spans="1:10" ht="55.5" customHeight="1">
      <c r="A137" s="324"/>
      <c r="B137" s="333"/>
      <c r="C137" s="333"/>
      <c r="D137" s="203" t="s">
        <v>95</v>
      </c>
      <c r="E137" s="204">
        <v>0</v>
      </c>
      <c r="F137" s="204">
        <v>0</v>
      </c>
      <c r="G137" s="204">
        <v>0</v>
      </c>
      <c r="H137" s="204">
        <v>0</v>
      </c>
      <c r="I137" s="204">
        <v>0</v>
      </c>
      <c r="J137" s="209">
        <v>0</v>
      </c>
    </row>
    <row r="138" spans="1:10" ht="35.25" customHeight="1">
      <c r="A138" s="325"/>
      <c r="B138" s="334"/>
      <c r="C138" s="334"/>
      <c r="D138" s="203" t="s">
        <v>96</v>
      </c>
      <c r="E138" s="204">
        <v>0</v>
      </c>
      <c r="F138" s="204">
        <v>0</v>
      </c>
      <c r="G138" s="204">
        <v>0</v>
      </c>
      <c r="H138" s="204">
        <v>0</v>
      </c>
      <c r="I138" s="204">
        <v>0</v>
      </c>
      <c r="J138" s="209">
        <v>0</v>
      </c>
    </row>
    <row r="139" spans="1:10" ht="34.5" customHeight="1">
      <c r="A139" s="323" t="s">
        <v>227</v>
      </c>
      <c r="B139" s="341" t="s">
        <v>145</v>
      </c>
      <c r="C139" s="332" t="s">
        <v>34</v>
      </c>
      <c r="D139" s="201" t="s">
        <v>97</v>
      </c>
      <c r="E139" s="190">
        <f t="shared" ref="E139:G139" si="31">SUM(E140:E145)</f>
        <v>3400</v>
      </c>
      <c r="F139" s="190">
        <f t="shared" si="31"/>
        <v>16455.259999999998</v>
      </c>
      <c r="G139" s="190">
        <f t="shared" si="31"/>
        <v>3400</v>
      </c>
      <c r="H139" s="190">
        <v>3400</v>
      </c>
      <c r="I139" s="190">
        <f t="shared" ref="I139:J139" si="32">SUM(I140:I145)</f>
        <v>6525</v>
      </c>
      <c r="J139" s="190">
        <f t="shared" si="32"/>
        <v>6525</v>
      </c>
    </row>
    <row r="140" spans="1:10" ht="75.75" customHeight="1">
      <c r="A140" s="324"/>
      <c r="B140" s="342"/>
      <c r="C140" s="333"/>
      <c r="D140" s="203" t="s">
        <v>91</v>
      </c>
      <c r="E140" s="204">
        <v>0</v>
      </c>
      <c r="F140" s="204">
        <v>0</v>
      </c>
      <c r="G140" s="204">
        <v>0</v>
      </c>
      <c r="H140" s="204">
        <v>0</v>
      </c>
      <c r="I140" s="204">
        <v>0</v>
      </c>
      <c r="J140" s="209">
        <v>0</v>
      </c>
    </row>
    <row r="141" spans="1:10" ht="73.5" customHeight="1">
      <c r="A141" s="324"/>
      <c r="B141" s="342"/>
      <c r="C141" s="333"/>
      <c r="D141" s="203" t="s">
        <v>92</v>
      </c>
      <c r="E141" s="204">
        <v>0</v>
      </c>
      <c r="F141" s="204">
        <v>0</v>
      </c>
      <c r="G141" s="204">
        <v>0</v>
      </c>
      <c r="H141" s="204">
        <v>0</v>
      </c>
      <c r="I141" s="204">
        <v>0</v>
      </c>
      <c r="J141" s="209">
        <v>0</v>
      </c>
    </row>
    <row r="142" spans="1:10" ht="40.5" customHeight="1">
      <c r="A142" s="324"/>
      <c r="B142" s="342"/>
      <c r="C142" s="333"/>
      <c r="D142" s="203" t="s">
        <v>93</v>
      </c>
      <c r="E142" s="204">
        <v>3400</v>
      </c>
      <c r="F142" s="204">
        <v>16455.259999999998</v>
      </c>
      <c r="G142" s="204">
        <v>3400</v>
      </c>
      <c r="H142" s="204">
        <v>3400</v>
      </c>
      <c r="I142" s="204">
        <v>6525</v>
      </c>
      <c r="J142" s="204">
        <v>6525</v>
      </c>
    </row>
    <row r="143" spans="1:10" ht="56.25" customHeight="1">
      <c r="A143" s="324"/>
      <c r="B143" s="342"/>
      <c r="C143" s="333"/>
      <c r="D143" s="203" t="s">
        <v>94</v>
      </c>
      <c r="E143" s="204">
        <v>0</v>
      </c>
      <c r="F143" s="204">
        <v>0</v>
      </c>
      <c r="G143" s="204">
        <v>0</v>
      </c>
      <c r="H143" s="204">
        <v>0</v>
      </c>
      <c r="I143" s="204">
        <v>0</v>
      </c>
      <c r="J143" s="209">
        <v>0</v>
      </c>
    </row>
    <row r="144" spans="1:10" ht="59.25" customHeight="1">
      <c r="A144" s="324"/>
      <c r="B144" s="342"/>
      <c r="C144" s="333"/>
      <c r="D144" s="203" t="s">
        <v>95</v>
      </c>
      <c r="E144" s="204">
        <v>0</v>
      </c>
      <c r="F144" s="204">
        <v>0</v>
      </c>
      <c r="G144" s="204">
        <v>0</v>
      </c>
      <c r="H144" s="204">
        <v>0</v>
      </c>
      <c r="I144" s="204">
        <v>0</v>
      </c>
      <c r="J144" s="209">
        <v>0</v>
      </c>
    </row>
    <row r="145" spans="1:12" ht="42" customHeight="1">
      <c r="A145" s="325"/>
      <c r="B145" s="343"/>
      <c r="C145" s="334"/>
      <c r="D145" s="203" t="s">
        <v>96</v>
      </c>
      <c r="E145" s="204">
        <v>0</v>
      </c>
      <c r="F145" s="204">
        <v>0</v>
      </c>
      <c r="G145" s="204">
        <v>0</v>
      </c>
      <c r="H145" s="204">
        <v>0</v>
      </c>
      <c r="I145" s="204">
        <v>0</v>
      </c>
      <c r="J145" s="209">
        <v>0</v>
      </c>
    </row>
    <row r="146" spans="1:12" ht="42" customHeight="1">
      <c r="A146" s="234"/>
      <c r="B146" s="335" t="s">
        <v>268</v>
      </c>
      <c r="C146" s="329" t="s">
        <v>109</v>
      </c>
      <c r="D146" s="201" t="s">
        <v>97</v>
      </c>
      <c r="E146" s="190">
        <f>E147+E148+E149+E150+E151+E152</f>
        <v>2984.2550200000001</v>
      </c>
      <c r="F146" s="190">
        <f t="shared" ref="F146:J146" si="33">F147+F148+F149+F150+F151+F152</f>
        <v>6401.59123</v>
      </c>
      <c r="G146" s="190">
        <f t="shared" si="33"/>
        <v>0</v>
      </c>
      <c r="H146" s="190">
        <f t="shared" si="33"/>
        <v>0</v>
      </c>
      <c r="I146" s="190">
        <f t="shared" si="33"/>
        <v>0</v>
      </c>
      <c r="J146" s="190">
        <f t="shared" si="33"/>
        <v>0</v>
      </c>
    </row>
    <row r="147" spans="1:12" ht="66">
      <c r="A147" s="234"/>
      <c r="B147" s="336"/>
      <c r="C147" s="330"/>
      <c r="D147" s="203" t="s">
        <v>91</v>
      </c>
      <c r="E147" s="204">
        <v>0</v>
      </c>
      <c r="F147" s="204">
        <v>0</v>
      </c>
      <c r="G147" s="204">
        <v>0</v>
      </c>
      <c r="H147" s="204">
        <v>0</v>
      </c>
      <c r="I147" s="204">
        <v>0</v>
      </c>
      <c r="J147" s="204">
        <v>0</v>
      </c>
    </row>
    <row r="148" spans="1:12" ht="66">
      <c r="A148" s="234"/>
      <c r="B148" s="336"/>
      <c r="C148" s="330"/>
      <c r="D148" s="203" t="s">
        <v>92</v>
      </c>
      <c r="E148" s="204">
        <v>0</v>
      </c>
      <c r="F148" s="204">
        <v>0</v>
      </c>
      <c r="G148" s="204">
        <v>0</v>
      </c>
      <c r="H148" s="204">
        <v>0</v>
      </c>
      <c r="I148" s="204">
        <v>0</v>
      </c>
      <c r="J148" s="204">
        <v>0</v>
      </c>
    </row>
    <row r="149" spans="1:12" ht="33">
      <c r="A149" s="234" t="s">
        <v>228</v>
      </c>
      <c r="B149" s="336"/>
      <c r="C149" s="330"/>
      <c r="D149" s="203" t="s">
        <v>93</v>
      </c>
      <c r="E149" s="204">
        <f>E153</f>
        <v>2984.2550200000001</v>
      </c>
      <c r="F149" s="204">
        <f>F153</f>
        <v>6401.59123</v>
      </c>
      <c r="G149" s="204">
        <v>0</v>
      </c>
      <c r="H149" s="204">
        <v>0</v>
      </c>
      <c r="I149" s="204">
        <v>0</v>
      </c>
      <c r="J149" s="204">
        <v>0</v>
      </c>
    </row>
    <row r="150" spans="1:12" ht="49.5">
      <c r="A150" s="234"/>
      <c r="B150" s="336"/>
      <c r="C150" s="330"/>
      <c r="D150" s="203" t="s">
        <v>94</v>
      </c>
      <c r="E150" s="204">
        <v>0</v>
      </c>
      <c r="F150" s="204">
        <v>0</v>
      </c>
      <c r="G150" s="204">
        <v>0</v>
      </c>
      <c r="H150" s="204">
        <v>0</v>
      </c>
      <c r="I150" s="204">
        <v>0</v>
      </c>
      <c r="J150" s="204">
        <v>0</v>
      </c>
    </row>
    <row r="151" spans="1:12" ht="49.5">
      <c r="A151" s="234"/>
      <c r="B151" s="336"/>
      <c r="C151" s="330"/>
      <c r="D151" s="203" t="s">
        <v>95</v>
      </c>
      <c r="E151" s="204">
        <v>0</v>
      </c>
      <c r="F151" s="204">
        <v>0</v>
      </c>
      <c r="G151" s="204">
        <v>0</v>
      </c>
      <c r="H151" s="204">
        <v>0</v>
      </c>
      <c r="I151" s="204">
        <v>0</v>
      </c>
      <c r="J151" s="204">
        <v>0</v>
      </c>
    </row>
    <row r="152" spans="1:12" ht="42" customHeight="1">
      <c r="A152" s="234"/>
      <c r="B152" s="337"/>
      <c r="C152" s="331"/>
      <c r="D152" s="203" t="s">
        <v>96</v>
      </c>
      <c r="E152" s="204">
        <v>0</v>
      </c>
      <c r="F152" s="204">
        <v>0</v>
      </c>
      <c r="G152" s="204">
        <v>0</v>
      </c>
      <c r="H152" s="204">
        <v>0</v>
      </c>
      <c r="I152" s="204">
        <v>0</v>
      </c>
      <c r="J152" s="204">
        <v>0</v>
      </c>
    </row>
    <row r="153" spans="1:12" ht="29.25" customHeight="1">
      <c r="A153" s="323" t="s">
        <v>303</v>
      </c>
      <c r="B153" s="341" t="s">
        <v>108</v>
      </c>
      <c r="C153" s="329" t="s">
        <v>109</v>
      </c>
      <c r="D153" s="201" t="s">
        <v>97</v>
      </c>
      <c r="E153" s="190">
        <f>E154+E155+E156+E157+E158+E159</f>
        <v>2984.2550200000001</v>
      </c>
      <c r="F153" s="190">
        <f>F154+F155+F156+F157+F158+F159</f>
        <v>6401.59123</v>
      </c>
      <c r="G153" s="190">
        <f t="shared" ref="G153:J153" si="34">G154+G155+G156+G157+G158+G159</f>
        <v>0</v>
      </c>
      <c r="H153" s="190">
        <f t="shared" si="34"/>
        <v>0</v>
      </c>
      <c r="I153" s="190">
        <f t="shared" si="34"/>
        <v>0</v>
      </c>
      <c r="J153" s="190">
        <f t="shared" si="34"/>
        <v>0</v>
      </c>
    </row>
    <row r="154" spans="1:12" ht="80.25" customHeight="1">
      <c r="A154" s="324"/>
      <c r="B154" s="342"/>
      <c r="C154" s="330"/>
      <c r="D154" s="203" t="s">
        <v>91</v>
      </c>
      <c r="E154" s="204">
        <v>0</v>
      </c>
      <c r="F154" s="204">
        <v>0</v>
      </c>
      <c r="G154" s="204">
        <v>0</v>
      </c>
      <c r="H154" s="204">
        <v>0</v>
      </c>
      <c r="I154" s="204">
        <v>0</v>
      </c>
      <c r="J154" s="209">
        <v>0</v>
      </c>
    </row>
    <row r="155" spans="1:12" ht="74.25" customHeight="1">
      <c r="A155" s="324"/>
      <c r="B155" s="342"/>
      <c r="C155" s="330"/>
      <c r="D155" s="203" t="s">
        <v>92</v>
      </c>
      <c r="E155" s="204">
        <v>0</v>
      </c>
      <c r="F155" s="204">
        <v>0</v>
      </c>
      <c r="G155" s="204">
        <v>0</v>
      </c>
      <c r="H155" s="204">
        <v>0</v>
      </c>
      <c r="I155" s="204">
        <v>0</v>
      </c>
      <c r="J155" s="209">
        <v>0</v>
      </c>
    </row>
    <row r="156" spans="1:12" ht="39" customHeight="1">
      <c r="A156" s="324"/>
      <c r="B156" s="342"/>
      <c r="C156" s="330"/>
      <c r="D156" s="203" t="s">
        <v>93</v>
      </c>
      <c r="E156" s="204">
        <v>2984.2550200000001</v>
      </c>
      <c r="F156" s="204">
        <v>6401.59123</v>
      </c>
      <c r="G156" s="204">
        <v>0</v>
      </c>
      <c r="H156" s="204">
        <v>0</v>
      </c>
      <c r="I156" s="204">
        <v>0</v>
      </c>
      <c r="J156" s="209">
        <v>0</v>
      </c>
      <c r="L156" s="202"/>
    </row>
    <row r="157" spans="1:12" ht="58.5" customHeight="1">
      <c r="A157" s="324"/>
      <c r="B157" s="342"/>
      <c r="C157" s="330"/>
      <c r="D157" s="203" t="s">
        <v>94</v>
      </c>
      <c r="E157" s="204">
        <v>0</v>
      </c>
      <c r="F157" s="204">
        <v>0</v>
      </c>
      <c r="G157" s="204">
        <v>0</v>
      </c>
      <c r="H157" s="204">
        <v>0</v>
      </c>
      <c r="I157" s="204">
        <v>0</v>
      </c>
      <c r="J157" s="209">
        <v>0</v>
      </c>
    </row>
    <row r="158" spans="1:12" ht="60.75" customHeight="1">
      <c r="A158" s="324"/>
      <c r="B158" s="342"/>
      <c r="C158" s="330"/>
      <c r="D158" s="203" t="s">
        <v>95</v>
      </c>
      <c r="E158" s="204">
        <v>0</v>
      </c>
      <c r="F158" s="204">
        <v>0</v>
      </c>
      <c r="G158" s="204">
        <v>0</v>
      </c>
      <c r="H158" s="204">
        <v>0</v>
      </c>
      <c r="I158" s="204">
        <v>0</v>
      </c>
      <c r="J158" s="209">
        <v>0</v>
      </c>
    </row>
    <row r="159" spans="1:12" ht="40.5" customHeight="1">
      <c r="A159" s="325"/>
      <c r="B159" s="343"/>
      <c r="C159" s="331"/>
      <c r="D159" s="203" t="s">
        <v>96</v>
      </c>
      <c r="E159" s="204">
        <v>0</v>
      </c>
      <c r="F159" s="204">
        <v>0</v>
      </c>
      <c r="G159" s="204">
        <v>0</v>
      </c>
      <c r="H159" s="204">
        <v>0</v>
      </c>
      <c r="I159" s="204">
        <v>0</v>
      </c>
      <c r="J159" s="209">
        <v>0</v>
      </c>
    </row>
    <row r="160" spans="1:12" ht="40.5" customHeight="1">
      <c r="A160" s="338" t="s">
        <v>229</v>
      </c>
      <c r="B160" s="341" t="s">
        <v>270</v>
      </c>
      <c r="C160" s="329" t="s">
        <v>111</v>
      </c>
      <c r="D160" s="201" t="s">
        <v>97</v>
      </c>
      <c r="E160" s="190">
        <f>E161+E162+E163+E164+E165+E166</f>
        <v>1603.16</v>
      </c>
      <c r="F160" s="190">
        <f t="shared" ref="F160:J160" si="35">F161+F162+F163+F164+F165+F166</f>
        <v>1325.7596000000001</v>
      </c>
      <c r="G160" s="190">
        <f t="shared" si="35"/>
        <v>605.6</v>
      </c>
      <c r="H160" s="190">
        <f t="shared" si="35"/>
        <v>605.6</v>
      </c>
      <c r="I160" s="190">
        <f t="shared" si="35"/>
        <v>605.6</v>
      </c>
      <c r="J160" s="190">
        <f t="shared" si="35"/>
        <v>605.6</v>
      </c>
    </row>
    <row r="161" spans="1:10" ht="40.5" customHeight="1">
      <c r="A161" s="339"/>
      <c r="B161" s="342"/>
      <c r="C161" s="330"/>
      <c r="D161" s="203" t="s">
        <v>91</v>
      </c>
      <c r="E161" s="204">
        <v>0</v>
      </c>
      <c r="F161" s="204">
        <v>0</v>
      </c>
      <c r="G161" s="204">
        <v>0</v>
      </c>
      <c r="H161" s="204">
        <v>0</v>
      </c>
      <c r="I161" s="204">
        <v>0</v>
      </c>
      <c r="J161" s="204">
        <v>0</v>
      </c>
    </row>
    <row r="162" spans="1:10" ht="40.5" customHeight="1">
      <c r="A162" s="339"/>
      <c r="B162" s="342"/>
      <c r="C162" s="330"/>
      <c r="D162" s="203" t="s">
        <v>92</v>
      </c>
      <c r="E162" s="204">
        <v>0</v>
      </c>
      <c r="F162" s="204">
        <v>0</v>
      </c>
      <c r="G162" s="204">
        <v>0</v>
      </c>
      <c r="H162" s="204">
        <v>0</v>
      </c>
      <c r="I162" s="204">
        <v>0</v>
      </c>
      <c r="J162" s="204">
        <v>0</v>
      </c>
    </row>
    <row r="163" spans="1:10" ht="40.5" customHeight="1">
      <c r="A163" s="339"/>
      <c r="B163" s="342"/>
      <c r="C163" s="330"/>
      <c r="D163" s="203" t="s">
        <v>93</v>
      </c>
      <c r="E163" s="204">
        <f>E170+E177+E184</f>
        <v>1603.16</v>
      </c>
      <c r="F163" s="204">
        <f t="shared" ref="F163:J163" si="36">F170+F177+F184</f>
        <v>1325.7596000000001</v>
      </c>
      <c r="G163" s="204">
        <f t="shared" si="36"/>
        <v>605.6</v>
      </c>
      <c r="H163" s="204">
        <f t="shared" si="36"/>
        <v>605.6</v>
      </c>
      <c r="I163" s="204">
        <f t="shared" si="36"/>
        <v>605.6</v>
      </c>
      <c r="J163" s="204">
        <f t="shared" si="36"/>
        <v>605.6</v>
      </c>
    </row>
    <row r="164" spans="1:10" ht="40.5" customHeight="1">
      <c r="A164" s="339"/>
      <c r="B164" s="342"/>
      <c r="C164" s="330"/>
      <c r="D164" s="203" t="s">
        <v>94</v>
      </c>
      <c r="E164" s="204">
        <v>0</v>
      </c>
      <c r="F164" s="204">
        <v>0</v>
      </c>
      <c r="G164" s="204">
        <v>0</v>
      </c>
      <c r="H164" s="204">
        <v>0</v>
      </c>
      <c r="I164" s="204">
        <v>0</v>
      </c>
      <c r="J164" s="204">
        <v>0</v>
      </c>
    </row>
    <row r="165" spans="1:10" ht="40.5" customHeight="1">
      <c r="A165" s="339"/>
      <c r="B165" s="342"/>
      <c r="C165" s="330"/>
      <c r="D165" s="203" t="s">
        <v>95</v>
      </c>
      <c r="E165" s="204">
        <v>0</v>
      </c>
      <c r="F165" s="204">
        <v>0</v>
      </c>
      <c r="G165" s="204">
        <v>0</v>
      </c>
      <c r="H165" s="204">
        <v>0</v>
      </c>
      <c r="I165" s="204">
        <v>0</v>
      </c>
      <c r="J165" s="204">
        <v>0</v>
      </c>
    </row>
    <row r="166" spans="1:10" ht="40.5" customHeight="1">
      <c r="A166" s="340"/>
      <c r="B166" s="343"/>
      <c r="C166" s="331"/>
      <c r="D166" s="203" t="s">
        <v>96</v>
      </c>
      <c r="E166" s="204">
        <v>0</v>
      </c>
      <c r="F166" s="204">
        <v>0</v>
      </c>
      <c r="G166" s="204">
        <v>0</v>
      </c>
      <c r="H166" s="204">
        <v>0</v>
      </c>
      <c r="I166" s="204">
        <v>0</v>
      </c>
      <c r="J166" s="204">
        <v>0</v>
      </c>
    </row>
    <row r="167" spans="1:10" ht="36" customHeight="1">
      <c r="A167" s="323" t="s">
        <v>304</v>
      </c>
      <c r="B167" s="326" t="s">
        <v>110</v>
      </c>
      <c r="C167" s="329" t="s">
        <v>111</v>
      </c>
      <c r="D167" s="201" t="s">
        <v>97</v>
      </c>
      <c r="E167" s="190">
        <f t="shared" ref="E167" si="37">SUM(E168:E173)</f>
        <v>170</v>
      </c>
      <c r="F167" s="190">
        <f t="shared" ref="F167:J167" si="38">SUM(F168:F173)</f>
        <v>229.9616</v>
      </c>
      <c r="G167" s="190">
        <f t="shared" si="38"/>
        <v>364</v>
      </c>
      <c r="H167" s="190">
        <f t="shared" si="38"/>
        <v>364</v>
      </c>
      <c r="I167" s="190">
        <f t="shared" si="38"/>
        <v>364</v>
      </c>
      <c r="J167" s="190">
        <f t="shared" si="38"/>
        <v>364</v>
      </c>
    </row>
    <row r="168" spans="1:10" ht="69" customHeight="1">
      <c r="A168" s="324"/>
      <c r="B168" s="327"/>
      <c r="C168" s="330"/>
      <c r="D168" s="203" t="s">
        <v>91</v>
      </c>
      <c r="E168" s="204">
        <v>0</v>
      </c>
      <c r="F168" s="204">
        <v>0</v>
      </c>
      <c r="G168" s="204">
        <v>0</v>
      </c>
      <c r="H168" s="204">
        <v>0</v>
      </c>
      <c r="I168" s="204">
        <v>0</v>
      </c>
      <c r="J168" s="209">
        <v>0</v>
      </c>
    </row>
    <row r="169" spans="1:10" ht="70.5" customHeight="1">
      <c r="A169" s="324"/>
      <c r="B169" s="327"/>
      <c r="C169" s="330"/>
      <c r="D169" s="203" t="s">
        <v>92</v>
      </c>
      <c r="E169" s="204">
        <v>0</v>
      </c>
      <c r="F169" s="204">
        <v>0</v>
      </c>
      <c r="G169" s="204">
        <v>0</v>
      </c>
      <c r="H169" s="204">
        <v>0</v>
      </c>
      <c r="I169" s="204">
        <v>0</v>
      </c>
      <c r="J169" s="209">
        <v>0</v>
      </c>
    </row>
    <row r="170" spans="1:10" ht="43.5" customHeight="1">
      <c r="A170" s="324"/>
      <c r="B170" s="327"/>
      <c r="C170" s="330"/>
      <c r="D170" s="203" t="s">
        <v>93</v>
      </c>
      <c r="E170" s="204">
        <v>170</v>
      </c>
      <c r="F170" s="204">
        <v>229.9616</v>
      </c>
      <c r="G170" s="204">
        <v>364</v>
      </c>
      <c r="H170" s="204">
        <v>364</v>
      </c>
      <c r="I170" s="204">
        <v>364</v>
      </c>
      <c r="J170" s="204">
        <v>364</v>
      </c>
    </row>
    <row r="171" spans="1:10" ht="60" customHeight="1">
      <c r="A171" s="324"/>
      <c r="B171" s="327"/>
      <c r="C171" s="330"/>
      <c r="D171" s="203" t="s">
        <v>94</v>
      </c>
      <c r="E171" s="204">
        <v>0</v>
      </c>
      <c r="F171" s="204">
        <v>0</v>
      </c>
      <c r="G171" s="204">
        <v>0</v>
      </c>
      <c r="H171" s="204">
        <v>0</v>
      </c>
      <c r="I171" s="204">
        <v>0</v>
      </c>
      <c r="J171" s="209">
        <v>0</v>
      </c>
    </row>
    <row r="172" spans="1:10" ht="57" customHeight="1">
      <c r="A172" s="324"/>
      <c r="B172" s="327"/>
      <c r="C172" s="330"/>
      <c r="D172" s="203" t="s">
        <v>95</v>
      </c>
      <c r="E172" s="204">
        <v>0</v>
      </c>
      <c r="F172" s="204">
        <v>0</v>
      </c>
      <c r="G172" s="204">
        <v>0</v>
      </c>
      <c r="H172" s="204">
        <v>0</v>
      </c>
      <c r="I172" s="204">
        <v>0</v>
      </c>
      <c r="J172" s="209">
        <v>0</v>
      </c>
    </row>
    <row r="173" spans="1:10" ht="36.75" customHeight="1">
      <c r="A173" s="325"/>
      <c r="B173" s="328"/>
      <c r="C173" s="331"/>
      <c r="D173" s="203" t="s">
        <v>96</v>
      </c>
      <c r="E173" s="204">
        <v>0</v>
      </c>
      <c r="F173" s="204">
        <v>0</v>
      </c>
      <c r="G173" s="204">
        <v>0</v>
      </c>
      <c r="H173" s="204">
        <v>0</v>
      </c>
      <c r="I173" s="204">
        <v>0</v>
      </c>
      <c r="J173" s="209">
        <v>0</v>
      </c>
    </row>
    <row r="174" spans="1:10" ht="36.75" customHeight="1">
      <c r="A174" s="323" t="s">
        <v>305</v>
      </c>
      <c r="B174" s="251" t="s">
        <v>390</v>
      </c>
      <c r="C174" s="329" t="s">
        <v>111</v>
      </c>
      <c r="D174" s="201" t="s">
        <v>97</v>
      </c>
      <c r="E174" s="190">
        <f t="shared" ref="E174" si="39">SUM(E175:E180)</f>
        <v>30</v>
      </c>
      <c r="F174" s="190">
        <f t="shared" ref="F174:J174" si="40">SUM(F175:F180)</f>
        <v>15</v>
      </c>
      <c r="G174" s="190">
        <f t="shared" si="40"/>
        <v>41.6</v>
      </c>
      <c r="H174" s="190">
        <f t="shared" si="40"/>
        <v>41.6</v>
      </c>
      <c r="I174" s="190">
        <f t="shared" si="40"/>
        <v>41.6</v>
      </c>
      <c r="J174" s="190">
        <f t="shared" si="40"/>
        <v>41.6</v>
      </c>
    </row>
    <row r="175" spans="1:10" ht="36.75" customHeight="1">
      <c r="A175" s="324"/>
      <c r="B175" s="256"/>
      <c r="C175" s="330"/>
      <c r="D175" s="203" t="s">
        <v>91</v>
      </c>
      <c r="E175" s="204">
        <v>0</v>
      </c>
      <c r="F175" s="204">
        <v>0</v>
      </c>
      <c r="G175" s="204">
        <v>0</v>
      </c>
      <c r="H175" s="204">
        <v>0</v>
      </c>
      <c r="I175" s="204">
        <v>0</v>
      </c>
      <c r="J175" s="209">
        <v>0</v>
      </c>
    </row>
    <row r="176" spans="1:10" ht="36.75" customHeight="1">
      <c r="A176" s="324"/>
      <c r="B176" s="256"/>
      <c r="C176" s="330"/>
      <c r="D176" s="203" t="s">
        <v>92</v>
      </c>
      <c r="E176" s="204">
        <v>0</v>
      </c>
      <c r="F176" s="204">
        <v>0</v>
      </c>
      <c r="G176" s="204">
        <v>0</v>
      </c>
      <c r="H176" s="204">
        <v>0</v>
      </c>
      <c r="I176" s="204">
        <v>0</v>
      </c>
      <c r="J176" s="209">
        <v>0</v>
      </c>
    </row>
    <row r="177" spans="1:10" ht="36.75" customHeight="1">
      <c r="A177" s="324"/>
      <c r="B177" s="256"/>
      <c r="C177" s="330"/>
      <c r="D177" s="203" t="s">
        <v>93</v>
      </c>
      <c r="E177" s="204">
        <v>30</v>
      </c>
      <c r="F177" s="204">
        <v>15</v>
      </c>
      <c r="G177" s="204">
        <v>41.6</v>
      </c>
      <c r="H177" s="204">
        <v>41.6</v>
      </c>
      <c r="I177" s="204">
        <v>41.6</v>
      </c>
      <c r="J177" s="204">
        <v>41.6</v>
      </c>
    </row>
    <row r="178" spans="1:10" ht="36.75" customHeight="1">
      <c r="A178" s="324"/>
      <c r="B178" s="256"/>
      <c r="C178" s="330"/>
      <c r="D178" s="203" t="s">
        <v>94</v>
      </c>
      <c r="E178" s="204">
        <v>0</v>
      </c>
      <c r="F178" s="204">
        <v>0</v>
      </c>
      <c r="G178" s="204">
        <v>0</v>
      </c>
      <c r="H178" s="204">
        <v>0</v>
      </c>
      <c r="I178" s="204">
        <v>0</v>
      </c>
      <c r="J178" s="209">
        <v>0</v>
      </c>
    </row>
    <row r="179" spans="1:10" ht="36.75" customHeight="1">
      <c r="A179" s="324"/>
      <c r="B179" s="256"/>
      <c r="C179" s="330"/>
      <c r="D179" s="203" t="s">
        <v>95</v>
      </c>
      <c r="E179" s="204">
        <v>0</v>
      </c>
      <c r="F179" s="204">
        <v>0</v>
      </c>
      <c r="G179" s="204">
        <v>0</v>
      </c>
      <c r="H179" s="204">
        <v>0</v>
      </c>
      <c r="I179" s="204">
        <v>0</v>
      </c>
      <c r="J179" s="209">
        <v>0</v>
      </c>
    </row>
    <row r="180" spans="1:10" ht="36.75" customHeight="1">
      <c r="A180" s="325"/>
      <c r="B180" s="257"/>
      <c r="C180" s="331"/>
      <c r="D180" s="203" t="s">
        <v>96</v>
      </c>
      <c r="E180" s="204">
        <v>0</v>
      </c>
      <c r="F180" s="204">
        <v>0</v>
      </c>
      <c r="G180" s="204">
        <v>0</v>
      </c>
      <c r="H180" s="204">
        <v>0</v>
      </c>
      <c r="I180" s="204">
        <v>0</v>
      </c>
      <c r="J180" s="209">
        <v>0</v>
      </c>
    </row>
    <row r="181" spans="1:10" ht="30" customHeight="1">
      <c r="A181" s="323" t="s">
        <v>306</v>
      </c>
      <c r="B181" s="409" t="s">
        <v>267</v>
      </c>
      <c r="C181" s="371" t="s">
        <v>111</v>
      </c>
      <c r="D181" s="201" t="s">
        <v>97</v>
      </c>
      <c r="E181" s="190">
        <f>E182+E183+E184</f>
        <v>1403.16</v>
      </c>
      <c r="F181" s="190">
        <f t="shared" ref="F181:J181" si="41">F182+F183+F184</f>
        <v>1080.798</v>
      </c>
      <c r="G181" s="190">
        <f t="shared" si="41"/>
        <v>200</v>
      </c>
      <c r="H181" s="190">
        <f t="shared" si="41"/>
        <v>200</v>
      </c>
      <c r="I181" s="190">
        <f t="shared" si="41"/>
        <v>200</v>
      </c>
      <c r="J181" s="190">
        <f t="shared" si="41"/>
        <v>200</v>
      </c>
    </row>
    <row r="182" spans="1:10" ht="71.25" customHeight="1">
      <c r="A182" s="324"/>
      <c r="B182" s="342"/>
      <c r="C182" s="371"/>
      <c r="D182" s="203" t="s">
        <v>91</v>
      </c>
      <c r="E182" s="204">
        <v>0</v>
      </c>
      <c r="F182" s="204">
        <v>0</v>
      </c>
      <c r="G182" s="204">
        <v>0</v>
      </c>
      <c r="H182" s="204">
        <v>0</v>
      </c>
      <c r="I182" s="204">
        <v>0</v>
      </c>
      <c r="J182" s="204">
        <v>0</v>
      </c>
    </row>
    <row r="183" spans="1:10" ht="75" customHeight="1">
      <c r="A183" s="324"/>
      <c r="B183" s="342"/>
      <c r="C183" s="371"/>
      <c r="D183" s="203" t="s">
        <v>92</v>
      </c>
      <c r="E183" s="204">
        <v>0</v>
      </c>
      <c r="F183" s="204">
        <v>0</v>
      </c>
      <c r="G183" s="204">
        <v>0</v>
      </c>
      <c r="H183" s="204">
        <v>0</v>
      </c>
      <c r="I183" s="204">
        <v>0</v>
      </c>
      <c r="J183" s="204">
        <v>0</v>
      </c>
    </row>
    <row r="184" spans="1:10" ht="37.5" customHeight="1">
      <c r="A184" s="324"/>
      <c r="B184" s="342"/>
      <c r="C184" s="371"/>
      <c r="D184" s="203" t="s">
        <v>93</v>
      </c>
      <c r="E184" s="204">
        <v>1403.16</v>
      </c>
      <c r="F184" s="204">
        <f>360.6384+720.1596</f>
        <v>1080.798</v>
      </c>
      <c r="G184" s="204">
        <v>200</v>
      </c>
      <c r="H184" s="204">
        <v>200</v>
      </c>
      <c r="I184" s="204">
        <v>200</v>
      </c>
      <c r="J184" s="204">
        <v>200</v>
      </c>
    </row>
    <row r="185" spans="1:10" ht="63.75" customHeight="1">
      <c r="A185" s="324"/>
      <c r="B185" s="342"/>
      <c r="C185" s="371"/>
      <c r="D185" s="203" t="s">
        <v>94</v>
      </c>
      <c r="E185" s="204">
        <v>0</v>
      </c>
      <c r="F185" s="204">
        <v>0</v>
      </c>
      <c r="G185" s="204">
        <v>0</v>
      </c>
      <c r="H185" s="204">
        <v>0</v>
      </c>
      <c r="I185" s="204">
        <v>0</v>
      </c>
      <c r="J185" s="204">
        <v>0</v>
      </c>
    </row>
    <row r="186" spans="1:10" ht="58.5" customHeight="1">
      <c r="A186" s="324"/>
      <c r="B186" s="342"/>
      <c r="C186" s="371"/>
      <c r="D186" s="203" t="s">
        <v>95</v>
      </c>
      <c r="E186" s="204">
        <v>0</v>
      </c>
      <c r="F186" s="204">
        <v>0</v>
      </c>
      <c r="G186" s="204">
        <v>0</v>
      </c>
      <c r="H186" s="204">
        <v>0</v>
      </c>
      <c r="I186" s="204">
        <v>0</v>
      </c>
      <c r="J186" s="204">
        <v>0</v>
      </c>
    </row>
    <row r="187" spans="1:10" ht="39" customHeight="1">
      <c r="A187" s="325"/>
      <c r="B187" s="343"/>
      <c r="C187" s="371"/>
      <c r="D187" s="203" t="s">
        <v>96</v>
      </c>
      <c r="E187" s="204">
        <v>0</v>
      </c>
      <c r="F187" s="204">
        <v>0</v>
      </c>
      <c r="G187" s="204">
        <v>0</v>
      </c>
      <c r="H187" s="204">
        <v>0</v>
      </c>
      <c r="I187" s="204">
        <v>0</v>
      </c>
      <c r="J187" s="204">
        <v>0</v>
      </c>
    </row>
    <row r="188" spans="1:10" ht="39" hidden="1" customHeight="1" outlineLevel="1">
      <c r="A188" s="403" t="s">
        <v>230</v>
      </c>
      <c r="B188" s="406" t="s">
        <v>146</v>
      </c>
      <c r="C188" s="371" t="s">
        <v>111</v>
      </c>
      <c r="D188" s="201" t="s">
        <v>97</v>
      </c>
      <c r="E188" s="206"/>
      <c r="F188" s="190"/>
      <c r="G188" s="190"/>
      <c r="H188" s="190"/>
      <c r="I188" s="190"/>
      <c r="J188" s="190"/>
    </row>
    <row r="189" spans="1:10" ht="39" hidden="1" customHeight="1" outlineLevel="1">
      <c r="A189" s="404"/>
      <c r="B189" s="407"/>
      <c r="C189" s="371"/>
      <c r="D189" s="203" t="s">
        <v>91</v>
      </c>
      <c r="E189" s="208"/>
      <c r="F189" s="204"/>
      <c r="G189" s="204"/>
      <c r="H189" s="204"/>
      <c r="I189" s="204"/>
      <c r="J189" s="204"/>
    </row>
    <row r="190" spans="1:10" ht="39" hidden="1" customHeight="1" outlineLevel="1">
      <c r="A190" s="404"/>
      <c r="B190" s="407"/>
      <c r="C190" s="371"/>
      <c r="D190" s="203" t="s">
        <v>92</v>
      </c>
      <c r="E190" s="208"/>
      <c r="F190" s="204"/>
      <c r="G190" s="204"/>
      <c r="H190" s="204"/>
      <c r="I190" s="204"/>
      <c r="J190" s="204"/>
    </row>
    <row r="191" spans="1:10" ht="39" hidden="1" customHeight="1" outlineLevel="1">
      <c r="A191" s="404"/>
      <c r="B191" s="407"/>
      <c r="C191" s="371"/>
      <c r="D191" s="203" t="s">
        <v>93</v>
      </c>
      <c r="E191" s="208"/>
      <c r="F191" s="204"/>
      <c r="G191" s="204"/>
      <c r="H191" s="204"/>
      <c r="I191" s="204"/>
      <c r="J191" s="204"/>
    </row>
    <row r="192" spans="1:10" ht="39" hidden="1" customHeight="1" outlineLevel="1">
      <c r="A192" s="404"/>
      <c r="B192" s="407"/>
      <c r="C192" s="371"/>
      <c r="D192" s="203" t="s">
        <v>94</v>
      </c>
      <c r="E192" s="208"/>
      <c r="F192" s="204"/>
      <c r="G192" s="204"/>
      <c r="H192" s="204"/>
      <c r="I192" s="204"/>
      <c r="J192" s="204"/>
    </row>
    <row r="193" spans="1:11" ht="39" hidden="1" customHeight="1" outlineLevel="1">
      <c r="A193" s="404"/>
      <c r="B193" s="407"/>
      <c r="C193" s="371"/>
      <c r="D193" s="203" t="s">
        <v>95</v>
      </c>
      <c r="E193" s="208"/>
      <c r="F193" s="204"/>
      <c r="G193" s="204"/>
      <c r="H193" s="204"/>
      <c r="I193" s="204"/>
      <c r="J193" s="204"/>
    </row>
    <row r="194" spans="1:11" ht="39" hidden="1" customHeight="1" outlineLevel="1">
      <c r="A194" s="405"/>
      <c r="B194" s="408"/>
      <c r="C194" s="371"/>
      <c r="D194" s="203" t="s">
        <v>96</v>
      </c>
      <c r="E194" s="208"/>
      <c r="F194" s="204"/>
      <c r="G194" s="204"/>
      <c r="H194" s="204"/>
      <c r="I194" s="204"/>
      <c r="J194" s="204"/>
    </row>
    <row r="195" spans="1:11" s="12" customFormat="1" ht="30" customHeight="1" collapsed="1">
      <c r="A195" s="400" t="s">
        <v>374</v>
      </c>
      <c r="B195" s="329" t="s">
        <v>124</v>
      </c>
      <c r="C195" s="371" t="s">
        <v>111</v>
      </c>
      <c r="D195" s="235" t="s">
        <v>97</v>
      </c>
      <c r="E195" s="190">
        <f>E196+E197+E198</f>
        <v>2015.52459</v>
      </c>
      <c r="F195" s="190">
        <f t="shared" ref="F195:G195" si="42">F196+F197+F198</f>
        <v>1463.66759</v>
      </c>
      <c r="G195" s="190">
        <f t="shared" si="42"/>
        <v>21.699570000000001</v>
      </c>
      <c r="H195" s="190">
        <f t="shared" ref="H195:J195" si="43">H196+H197+H198</f>
        <v>21.699570000000001</v>
      </c>
      <c r="I195" s="190">
        <f t="shared" si="43"/>
        <v>324.73768999999999</v>
      </c>
      <c r="J195" s="190">
        <f t="shared" si="43"/>
        <v>324.73768999999999</v>
      </c>
      <c r="K195" s="236"/>
    </row>
    <row r="196" spans="1:11" s="12" customFormat="1" ht="71.25" customHeight="1">
      <c r="A196" s="401"/>
      <c r="B196" s="330"/>
      <c r="C196" s="371"/>
      <c r="D196" s="203" t="s">
        <v>91</v>
      </c>
      <c r="E196" s="204">
        <v>0</v>
      </c>
      <c r="F196" s="204">
        <v>0</v>
      </c>
      <c r="G196" s="204">
        <v>0</v>
      </c>
      <c r="H196" s="204">
        <v>0</v>
      </c>
      <c r="I196" s="204">
        <v>0</v>
      </c>
      <c r="J196" s="204">
        <v>0</v>
      </c>
      <c r="K196" s="236"/>
    </row>
    <row r="197" spans="1:11" s="12" customFormat="1" ht="75" customHeight="1">
      <c r="A197" s="401"/>
      <c r="B197" s="330"/>
      <c r="C197" s="371"/>
      <c r="D197" s="203" t="s">
        <v>92</v>
      </c>
      <c r="E197" s="204">
        <v>1955.0588499999999</v>
      </c>
      <c r="F197" s="204">
        <f>701.61944+718.13812</f>
        <v>1419.75756</v>
      </c>
      <c r="G197" s="204">
        <v>0</v>
      </c>
      <c r="H197" s="204">
        <v>0</v>
      </c>
      <c r="I197" s="204">
        <v>224.73768999999999</v>
      </c>
      <c r="J197" s="204">
        <v>224.73768999999999</v>
      </c>
      <c r="K197" s="236"/>
    </row>
    <row r="198" spans="1:11" s="12" customFormat="1" ht="37.5" customHeight="1">
      <c r="A198" s="401"/>
      <c r="B198" s="330"/>
      <c r="C198" s="371"/>
      <c r="D198" s="203" t="s">
        <v>93</v>
      </c>
      <c r="E198" s="204">
        <v>60.465739999999997</v>
      </c>
      <c r="F198" s="204">
        <f>21.69957+22.21046</f>
        <v>43.910030000000006</v>
      </c>
      <c r="G198" s="204">
        <v>21.699570000000001</v>
      </c>
      <c r="H198" s="204">
        <v>21.699570000000001</v>
      </c>
      <c r="I198" s="204">
        <v>100</v>
      </c>
      <c r="J198" s="204">
        <v>100</v>
      </c>
      <c r="K198" s="236"/>
    </row>
    <row r="199" spans="1:11" s="12" customFormat="1" ht="63.75" customHeight="1">
      <c r="A199" s="401"/>
      <c r="B199" s="330"/>
      <c r="C199" s="371"/>
      <c r="D199" s="203" t="s">
        <v>94</v>
      </c>
      <c r="E199" s="191">
        <v>0</v>
      </c>
      <c r="F199" s="191">
        <v>0</v>
      </c>
      <c r="G199" s="204">
        <v>0</v>
      </c>
      <c r="H199" s="191">
        <v>0</v>
      </c>
      <c r="I199" s="191">
        <v>0</v>
      </c>
      <c r="J199" s="191">
        <v>0</v>
      </c>
      <c r="K199" s="236"/>
    </row>
    <row r="200" spans="1:11" s="12" customFormat="1" ht="58.5" customHeight="1">
      <c r="A200" s="401"/>
      <c r="B200" s="330"/>
      <c r="C200" s="371"/>
      <c r="D200" s="203" t="s">
        <v>95</v>
      </c>
      <c r="E200" s="191">
        <v>0</v>
      </c>
      <c r="F200" s="191">
        <v>0</v>
      </c>
      <c r="G200" s="191">
        <v>0</v>
      </c>
      <c r="H200" s="191">
        <v>0</v>
      </c>
      <c r="I200" s="191">
        <v>0</v>
      </c>
      <c r="J200" s="191">
        <v>0</v>
      </c>
      <c r="K200" s="236"/>
    </row>
    <row r="201" spans="1:11" s="12" customFormat="1" ht="39" customHeight="1">
      <c r="A201" s="402"/>
      <c r="B201" s="331"/>
      <c r="C201" s="371"/>
      <c r="D201" s="203" t="s">
        <v>96</v>
      </c>
      <c r="E201" s="191">
        <v>0</v>
      </c>
      <c r="F201" s="191">
        <v>0</v>
      </c>
      <c r="G201" s="191">
        <v>0</v>
      </c>
      <c r="H201" s="191">
        <v>0</v>
      </c>
      <c r="I201" s="191">
        <v>0</v>
      </c>
      <c r="J201" s="191">
        <v>0</v>
      </c>
      <c r="K201" s="236"/>
    </row>
    <row r="202" spans="1:11" ht="76.5" customHeight="1">
      <c r="A202" s="10"/>
      <c r="B202" s="10"/>
      <c r="C202" s="10"/>
      <c r="D202" s="10"/>
      <c r="E202" s="10"/>
      <c r="F202" s="480"/>
      <c r="G202" s="10"/>
      <c r="H202" s="10"/>
      <c r="I202" s="10"/>
      <c r="J202" s="202"/>
    </row>
    <row r="203" spans="1:11" ht="74.25" customHeight="1">
      <c r="A203" s="10"/>
      <c r="B203" s="10"/>
      <c r="C203" s="10"/>
      <c r="D203" s="10"/>
      <c r="E203" s="10"/>
      <c r="F203" s="480"/>
      <c r="G203" s="10"/>
      <c r="H203" s="10"/>
      <c r="I203" s="10"/>
      <c r="J203" s="10"/>
    </row>
    <row r="204" spans="1:11" ht="37.5" customHeight="1">
      <c r="A204" s="10"/>
      <c r="B204" s="10"/>
      <c r="C204" s="10"/>
      <c r="D204" s="10"/>
      <c r="E204" s="10"/>
      <c r="F204" s="480"/>
      <c r="G204" s="10"/>
      <c r="H204" s="10"/>
      <c r="I204" s="10"/>
      <c r="J204" s="10"/>
    </row>
    <row r="205" spans="1:11" ht="38.25" customHeight="1">
      <c r="A205" s="10"/>
      <c r="B205" s="10"/>
      <c r="C205" s="10"/>
      <c r="D205" s="10"/>
      <c r="E205" s="10"/>
      <c r="F205" s="480"/>
      <c r="G205" s="10"/>
      <c r="H205" s="10"/>
      <c r="I205" s="10"/>
      <c r="J205" s="10"/>
    </row>
    <row r="206" spans="1:11" ht="21.75" customHeight="1">
      <c r="A206" s="10"/>
      <c r="B206" s="10"/>
      <c r="C206" s="10"/>
      <c r="D206" s="10"/>
      <c r="E206" s="10"/>
      <c r="F206" s="480"/>
      <c r="G206" s="10"/>
      <c r="H206" s="10"/>
      <c r="I206" s="10"/>
      <c r="J206" s="10"/>
    </row>
    <row r="207" spans="1:11" ht="86.25" customHeight="1">
      <c r="A207" s="10"/>
      <c r="B207" s="10"/>
      <c r="C207" s="10"/>
      <c r="D207" s="10"/>
      <c r="E207" s="10"/>
      <c r="F207" s="480"/>
      <c r="G207" s="10"/>
      <c r="H207" s="10"/>
      <c r="I207" s="10"/>
      <c r="J207" s="10"/>
    </row>
    <row r="208" spans="1:11" ht="75.75" customHeight="1">
      <c r="A208" s="10"/>
      <c r="B208" s="10"/>
      <c r="C208" s="10"/>
      <c r="D208" s="10"/>
      <c r="E208" s="10"/>
      <c r="F208" s="480"/>
      <c r="G208" s="10"/>
      <c r="H208" s="10"/>
      <c r="I208" s="10"/>
      <c r="J208" s="10"/>
    </row>
    <row r="209" spans="1:10" ht="48" customHeight="1">
      <c r="A209" s="10"/>
      <c r="B209" s="10"/>
      <c r="C209" s="10"/>
      <c r="D209" s="10"/>
      <c r="E209" s="10"/>
      <c r="F209" s="480"/>
      <c r="G209" s="10"/>
      <c r="H209" s="10"/>
      <c r="I209" s="10"/>
      <c r="J209" s="10"/>
    </row>
    <row r="210" spans="1:10" ht="72.75" customHeight="1">
      <c r="A210" s="10"/>
      <c r="B210" s="10"/>
      <c r="C210" s="10"/>
      <c r="D210" s="10"/>
      <c r="E210" s="10"/>
      <c r="F210" s="480"/>
      <c r="G210" s="10"/>
      <c r="H210" s="10"/>
      <c r="I210" s="10"/>
      <c r="J210" s="10"/>
    </row>
    <row r="211" spans="1:10" ht="21.75" customHeight="1">
      <c r="A211" s="10"/>
      <c r="B211" s="10"/>
      <c r="C211" s="10"/>
      <c r="D211" s="10"/>
      <c r="E211" s="10"/>
      <c r="F211" s="480"/>
      <c r="G211" s="10"/>
      <c r="H211" s="10"/>
      <c r="I211" s="10"/>
      <c r="J211" s="10"/>
    </row>
    <row r="212" spans="1:10" ht="85.5" customHeight="1">
      <c r="A212" s="10"/>
      <c r="B212" s="10"/>
      <c r="C212" s="10"/>
      <c r="D212" s="10"/>
      <c r="E212" s="10"/>
      <c r="F212" s="480"/>
      <c r="G212" s="10"/>
      <c r="H212" s="10"/>
      <c r="I212" s="10"/>
      <c r="J212" s="10"/>
    </row>
    <row r="213" spans="1:10" ht="70.5" customHeight="1">
      <c r="A213" s="10"/>
      <c r="B213" s="10"/>
      <c r="C213" s="10"/>
      <c r="D213" s="10"/>
      <c r="E213" s="10"/>
      <c r="F213" s="480"/>
      <c r="G213" s="10"/>
      <c r="H213" s="10"/>
      <c r="I213" s="10"/>
      <c r="J213" s="10"/>
    </row>
    <row r="214" spans="1:10" ht="37.5" customHeight="1">
      <c r="A214" s="10"/>
      <c r="B214" s="10"/>
      <c r="C214" s="10"/>
      <c r="D214" s="10"/>
      <c r="E214" s="10"/>
      <c r="F214" s="480"/>
      <c r="G214" s="10"/>
      <c r="H214" s="10"/>
      <c r="I214" s="10"/>
      <c r="J214" s="10"/>
    </row>
    <row r="215" spans="1:10" ht="42" customHeight="1">
      <c r="A215" s="10"/>
      <c r="B215" s="10"/>
      <c r="C215" s="10"/>
      <c r="D215" s="10"/>
      <c r="E215" s="10"/>
      <c r="F215" s="480"/>
      <c r="G215" s="10"/>
      <c r="H215" s="10"/>
      <c r="I215" s="10"/>
      <c r="J215" s="10"/>
    </row>
    <row r="216" spans="1:10">
      <c r="A216" s="237"/>
      <c r="B216" s="237"/>
      <c r="C216" s="237"/>
      <c r="D216" s="237"/>
      <c r="E216" s="237"/>
      <c r="F216" s="239"/>
      <c r="G216" s="238"/>
      <c r="H216" s="238"/>
      <c r="I216" s="238"/>
      <c r="J216" s="238"/>
    </row>
    <row r="217" spans="1:10">
      <c r="A217" s="237"/>
      <c r="B217" s="237"/>
      <c r="C217" s="237"/>
      <c r="D217" s="237"/>
      <c r="E217" s="237"/>
      <c r="F217" s="239"/>
      <c r="G217" s="239"/>
      <c r="H217" s="239"/>
      <c r="I217" s="239"/>
      <c r="J217" s="239"/>
    </row>
    <row r="218" spans="1:10">
      <c r="A218" s="237"/>
      <c r="B218" s="237"/>
      <c r="C218" s="237"/>
      <c r="D218" s="237"/>
      <c r="E218" s="237"/>
      <c r="F218" s="239"/>
      <c r="G218" s="239"/>
      <c r="H218" s="239"/>
      <c r="I218" s="239"/>
      <c r="J218" s="239"/>
    </row>
    <row r="219" spans="1:10">
      <c r="A219" s="237"/>
      <c r="B219" s="237"/>
      <c r="C219" s="237"/>
      <c r="D219" s="237"/>
      <c r="E219" s="237"/>
      <c r="F219" s="239"/>
      <c r="G219" s="239"/>
      <c r="H219" s="239"/>
      <c r="I219" s="239"/>
      <c r="J219" s="239"/>
    </row>
    <row r="220" spans="1:10">
      <c r="A220" s="237"/>
      <c r="B220" s="237"/>
      <c r="C220" s="237"/>
      <c r="D220" s="237"/>
      <c r="E220" s="237"/>
      <c r="F220" s="239"/>
      <c r="G220" s="239"/>
      <c r="H220" s="239"/>
      <c r="I220" s="239"/>
      <c r="J220" s="239"/>
    </row>
    <row r="221" spans="1:10">
      <c r="A221" s="237"/>
      <c r="B221" s="237"/>
      <c r="C221" s="237"/>
      <c r="D221" s="237"/>
      <c r="E221" s="237"/>
      <c r="F221" s="239"/>
      <c r="G221" s="239"/>
      <c r="H221" s="239"/>
      <c r="I221" s="239"/>
      <c r="J221" s="239"/>
    </row>
    <row r="222" spans="1:10">
      <c r="A222" s="237"/>
      <c r="B222" s="237"/>
      <c r="C222" s="237"/>
      <c r="D222" s="237"/>
      <c r="E222" s="237"/>
      <c r="F222" s="239"/>
      <c r="G222" s="239"/>
      <c r="H222" s="239"/>
      <c r="I222" s="239"/>
      <c r="J222" s="239"/>
    </row>
    <row r="223" spans="1:10">
      <c r="A223" s="237"/>
      <c r="B223" s="237"/>
      <c r="C223" s="237"/>
      <c r="D223" s="237"/>
      <c r="E223" s="237"/>
      <c r="F223" s="239"/>
      <c r="G223" s="239"/>
      <c r="H223" s="239"/>
      <c r="I223" s="239"/>
      <c r="J223" s="239"/>
    </row>
    <row r="224" spans="1:10">
      <c r="A224" s="237"/>
      <c r="B224" s="237"/>
      <c r="C224" s="237"/>
      <c r="D224" s="237"/>
      <c r="E224" s="237"/>
      <c r="F224" s="239"/>
      <c r="G224" s="239"/>
      <c r="H224" s="239"/>
      <c r="I224" s="239"/>
      <c r="J224" s="239"/>
    </row>
    <row r="225" spans="1:10">
      <c r="A225" s="240"/>
      <c r="B225" s="240"/>
      <c r="C225" s="240"/>
      <c r="D225" s="240"/>
      <c r="E225" s="240"/>
      <c r="F225" s="241"/>
      <c r="G225" s="241"/>
      <c r="H225" s="241"/>
      <c r="I225" s="241"/>
      <c r="J225" s="241"/>
    </row>
    <row r="226" spans="1:10">
      <c r="A226" s="240"/>
      <c r="B226" s="240"/>
      <c r="C226" s="240"/>
      <c r="D226" s="240"/>
      <c r="E226" s="240"/>
      <c r="F226" s="241"/>
      <c r="G226" s="241"/>
      <c r="H226" s="241"/>
      <c r="I226" s="241"/>
      <c r="J226" s="241"/>
    </row>
    <row r="227" spans="1:10">
      <c r="A227" s="240"/>
      <c r="B227" s="240"/>
      <c r="C227" s="240"/>
      <c r="D227" s="240"/>
      <c r="E227" s="240"/>
      <c r="F227" s="241"/>
      <c r="G227" s="240"/>
      <c r="H227" s="240"/>
      <c r="I227" s="240"/>
      <c r="J227" s="240"/>
    </row>
    <row r="228" spans="1:10">
      <c r="A228" s="240"/>
      <c r="B228" s="240"/>
      <c r="C228" s="240"/>
      <c r="D228" s="240"/>
      <c r="E228" s="240"/>
      <c r="F228" s="241"/>
      <c r="G228" s="240"/>
      <c r="H228" s="240"/>
      <c r="I228" s="240"/>
      <c r="J228" s="240"/>
    </row>
    <row r="229" spans="1:10">
      <c r="A229" s="240"/>
      <c r="B229" s="240"/>
      <c r="C229" s="240"/>
      <c r="D229" s="240"/>
      <c r="E229" s="240"/>
      <c r="F229" s="241"/>
      <c r="G229" s="240"/>
      <c r="H229" s="240"/>
      <c r="I229" s="240"/>
      <c r="J229" s="240"/>
    </row>
    <row r="230" spans="1:10">
      <c r="A230" s="240"/>
      <c r="B230" s="240"/>
      <c r="C230" s="240"/>
      <c r="D230" s="240"/>
      <c r="E230" s="240"/>
      <c r="F230" s="241"/>
      <c r="G230" s="240"/>
      <c r="H230" s="240"/>
      <c r="I230" s="240"/>
      <c r="J230" s="240"/>
    </row>
    <row r="231" spans="1:10">
      <c r="A231" s="240"/>
      <c r="B231" s="240"/>
      <c r="C231" s="240"/>
      <c r="D231" s="240"/>
      <c r="E231" s="240"/>
      <c r="F231" s="241"/>
      <c r="G231" s="240"/>
      <c r="H231" s="240"/>
      <c r="I231" s="240"/>
      <c r="J231" s="240"/>
    </row>
    <row r="232" spans="1:10">
      <c r="A232" s="240"/>
      <c r="B232" s="240"/>
      <c r="C232" s="240"/>
      <c r="D232" s="240"/>
      <c r="E232" s="240"/>
      <c r="F232" s="241"/>
      <c r="G232" s="240"/>
      <c r="H232" s="240"/>
      <c r="I232" s="240"/>
      <c r="J232" s="240"/>
    </row>
  </sheetData>
  <mergeCells count="100">
    <mergeCell ref="A131:C131"/>
    <mergeCell ref="A195:A201"/>
    <mergeCell ref="B195:B201"/>
    <mergeCell ref="C195:C201"/>
    <mergeCell ref="A188:A194"/>
    <mergeCell ref="B139:B145"/>
    <mergeCell ref="C139:C145"/>
    <mergeCell ref="C188:C194"/>
    <mergeCell ref="B188:B194"/>
    <mergeCell ref="A181:A187"/>
    <mergeCell ref="B181:B187"/>
    <mergeCell ref="C181:C187"/>
    <mergeCell ref="C174:C180"/>
    <mergeCell ref="B174:B180"/>
    <mergeCell ref="A174:A180"/>
    <mergeCell ref="B153:B159"/>
    <mergeCell ref="G1:J1"/>
    <mergeCell ref="C7:H7"/>
    <mergeCell ref="A12:A18"/>
    <mergeCell ref="B12:B18"/>
    <mergeCell ref="C12:C18"/>
    <mergeCell ref="D8:F8"/>
    <mergeCell ref="A9:A10"/>
    <mergeCell ref="B9:B10"/>
    <mergeCell ref="C9:C10"/>
    <mergeCell ref="D9:D10"/>
    <mergeCell ref="E9:J9"/>
    <mergeCell ref="A41:C41"/>
    <mergeCell ref="A4:J4"/>
    <mergeCell ref="A5:J5"/>
    <mergeCell ref="B6:J6"/>
    <mergeCell ref="G2:J2"/>
    <mergeCell ref="A26:A32"/>
    <mergeCell ref="B26:B32"/>
    <mergeCell ref="C26:C32"/>
    <mergeCell ref="A34:A40"/>
    <mergeCell ref="B34:B40"/>
    <mergeCell ref="C34:C40"/>
    <mergeCell ref="A33:C33"/>
    <mergeCell ref="A19:A25"/>
    <mergeCell ref="B19:B25"/>
    <mergeCell ref="C19:C25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105:A109"/>
    <mergeCell ref="B105:B109"/>
    <mergeCell ref="A98:A104"/>
    <mergeCell ref="B98:B104"/>
    <mergeCell ref="C98:C104"/>
    <mergeCell ref="A110:D110"/>
    <mergeCell ref="A111:A115"/>
    <mergeCell ref="B111:B115"/>
    <mergeCell ref="C111:C115"/>
    <mergeCell ref="A116:C116"/>
    <mergeCell ref="A117:A120"/>
    <mergeCell ref="B117:B120"/>
    <mergeCell ref="C117:C120"/>
    <mergeCell ref="C127:C130"/>
    <mergeCell ref="B127:B130"/>
    <mergeCell ref="A121:C121"/>
    <mergeCell ref="A127:A130"/>
    <mergeCell ref="A122:A126"/>
    <mergeCell ref="B122:B126"/>
    <mergeCell ref="C122:C126"/>
    <mergeCell ref="A167:A173"/>
    <mergeCell ref="B167:B173"/>
    <mergeCell ref="C167:C173"/>
    <mergeCell ref="A132:A138"/>
    <mergeCell ref="B132:B138"/>
    <mergeCell ref="C132:C138"/>
    <mergeCell ref="A153:A159"/>
    <mergeCell ref="C153:C159"/>
    <mergeCell ref="A139:A145"/>
    <mergeCell ref="B146:B152"/>
    <mergeCell ref="C146:C152"/>
    <mergeCell ref="A160:A166"/>
    <mergeCell ref="B160:B166"/>
    <mergeCell ref="C160:C166"/>
  </mergeCells>
  <pageMargins left="0.59055118110236227" right="0.59055118110236227" top="1.1811023622047245" bottom="0.19685039370078741" header="0.31496062992125984" footer="0.31496062992125984"/>
  <pageSetup paperSize="9" scale="60" fitToHeight="100" orientation="landscape" r:id="rId1"/>
  <rowBreaks count="10" manualBreakCount="10">
    <brk id="25" max="9" man="1"/>
    <brk id="55" max="9" man="1"/>
    <brk id="69" max="9" man="1"/>
    <brk id="83" max="9" man="1"/>
    <brk id="97" max="9" man="1"/>
    <brk id="110" max="9" man="1"/>
    <brk id="120" max="9" man="1"/>
    <brk id="131" max="9" man="1"/>
    <brk id="152" max="9" man="1"/>
    <brk id="17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3"/>
  <sheetViews>
    <sheetView workbookViewId="0">
      <selection activeCell="K4" sqref="K4:N4"/>
    </sheetView>
  </sheetViews>
  <sheetFormatPr defaultRowHeight="15"/>
  <cols>
    <col min="1" max="1" width="18.5703125" style="57" customWidth="1"/>
    <col min="2" max="3" width="16.85546875" style="57" customWidth="1"/>
    <col min="4" max="4" width="22.5703125" style="57" customWidth="1"/>
    <col min="5" max="5" width="18.140625" style="57" customWidth="1"/>
    <col min="6" max="6" width="16.7109375" style="57" customWidth="1"/>
    <col min="7" max="7" width="11.7109375" style="57" customWidth="1"/>
    <col min="8" max="8" width="17.140625" style="57" customWidth="1"/>
    <col min="9" max="9" width="22.28515625" style="57" customWidth="1"/>
    <col min="10" max="10" width="9.140625" style="57"/>
    <col min="11" max="11" width="14" style="57" customWidth="1"/>
    <col min="12" max="14" width="11" style="57" customWidth="1"/>
    <col min="15" max="256" width="9.140625" style="57"/>
    <col min="257" max="257" width="18.5703125" style="57" customWidth="1"/>
    <col min="258" max="259" width="16.85546875" style="57" customWidth="1"/>
    <col min="260" max="260" width="22.5703125" style="57" customWidth="1"/>
    <col min="261" max="261" width="18.140625" style="57" customWidth="1"/>
    <col min="262" max="262" width="16.7109375" style="57" customWidth="1"/>
    <col min="263" max="263" width="11.7109375" style="57" customWidth="1"/>
    <col min="264" max="264" width="17.140625" style="57" customWidth="1"/>
    <col min="265" max="265" width="22.28515625" style="57" customWidth="1"/>
    <col min="266" max="269" width="9.140625" style="57"/>
    <col min="270" max="270" width="8.28515625" style="57" customWidth="1"/>
    <col min="271" max="512" width="9.140625" style="57"/>
    <col min="513" max="513" width="18.5703125" style="57" customWidth="1"/>
    <col min="514" max="515" width="16.85546875" style="57" customWidth="1"/>
    <col min="516" max="516" width="22.5703125" style="57" customWidth="1"/>
    <col min="517" max="517" width="18.140625" style="57" customWidth="1"/>
    <col min="518" max="518" width="16.7109375" style="57" customWidth="1"/>
    <col min="519" max="519" width="11.7109375" style="57" customWidth="1"/>
    <col min="520" max="520" width="17.140625" style="57" customWidth="1"/>
    <col min="521" max="521" width="22.28515625" style="57" customWidth="1"/>
    <col min="522" max="525" width="9.140625" style="57"/>
    <col min="526" max="526" width="8.28515625" style="57" customWidth="1"/>
    <col min="527" max="768" width="9.140625" style="57"/>
    <col min="769" max="769" width="18.5703125" style="57" customWidth="1"/>
    <col min="770" max="771" width="16.85546875" style="57" customWidth="1"/>
    <col min="772" max="772" width="22.5703125" style="57" customWidth="1"/>
    <col min="773" max="773" width="18.140625" style="57" customWidth="1"/>
    <col min="774" max="774" width="16.7109375" style="57" customWidth="1"/>
    <col min="775" max="775" width="11.7109375" style="57" customWidth="1"/>
    <col min="776" max="776" width="17.140625" style="57" customWidth="1"/>
    <col min="777" max="777" width="22.28515625" style="57" customWidth="1"/>
    <col min="778" max="781" width="9.140625" style="57"/>
    <col min="782" max="782" width="8.28515625" style="57" customWidth="1"/>
    <col min="783" max="1024" width="9.140625" style="57"/>
    <col min="1025" max="1025" width="18.5703125" style="57" customWidth="1"/>
    <col min="1026" max="1027" width="16.85546875" style="57" customWidth="1"/>
    <col min="1028" max="1028" width="22.5703125" style="57" customWidth="1"/>
    <col min="1029" max="1029" width="18.140625" style="57" customWidth="1"/>
    <col min="1030" max="1030" width="16.7109375" style="57" customWidth="1"/>
    <col min="1031" max="1031" width="11.7109375" style="57" customWidth="1"/>
    <col min="1032" max="1032" width="17.140625" style="57" customWidth="1"/>
    <col min="1033" max="1033" width="22.28515625" style="57" customWidth="1"/>
    <col min="1034" max="1037" width="9.140625" style="57"/>
    <col min="1038" max="1038" width="8.28515625" style="57" customWidth="1"/>
    <col min="1039" max="1280" width="9.140625" style="57"/>
    <col min="1281" max="1281" width="18.5703125" style="57" customWidth="1"/>
    <col min="1282" max="1283" width="16.85546875" style="57" customWidth="1"/>
    <col min="1284" max="1284" width="22.5703125" style="57" customWidth="1"/>
    <col min="1285" max="1285" width="18.140625" style="57" customWidth="1"/>
    <col min="1286" max="1286" width="16.7109375" style="57" customWidth="1"/>
    <col min="1287" max="1287" width="11.7109375" style="57" customWidth="1"/>
    <col min="1288" max="1288" width="17.140625" style="57" customWidth="1"/>
    <col min="1289" max="1289" width="22.28515625" style="57" customWidth="1"/>
    <col min="1290" max="1293" width="9.140625" style="57"/>
    <col min="1294" max="1294" width="8.28515625" style="57" customWidth="1"/>
    <col min="1295" max="1536" width="9.140625" style="57"/>
    <col min="1537" max="1537" width="18.5703125" style="57" customWidth="1"/>
    <col min="1538" max="1539" width="16.85546875" style="57" customWidth="1"/>
    <col min="1540" max="1540" width="22.5703125" style="57" customWidth="1"/>
    <col min="1541" max="1541" width="18.140625" style="57" customWidth="1"/>
    <col min="1542" max="1542" width="16.7109375" style="57" customWidth="1"/>
    <col min="1543" max="1543" width="11.7109375" style="57" customWidth="1"/>
    <col min="1544" max="1544" width="17.140625" style="57" customWidth="1"/>
    <col min="1545" max="1545" width="22.28515625" style="57" customWidth="1"/>
    <col min="1546" max="1549" width="9.140625" style="57"/>
    <col min="1550" max="1550" width="8.28515625" style="57" customWidth="1"/>
    <col min="1551" max="1792" width="9.140625" style="57"/>
    <col min="1793" max="1793" width="18.5703125" style="57" customWidth="1"/>
    <col min="1794" max="1795" width="16.85546875" style="57" customWidth="1"/>
    <col min="1796" max="1796" width="22.5703125" style="57" customWidth="1"/>
    <col min="1797" max="1797" width="18.140625" style="57" customWidth="1"/>
    <col min="1798" max="1798" width="16.7109375" style="57" customWidth="1"/>
    <col min="1799" max="1799" width="11.7109375" style="57" customWidth="1"/>
    <col min="1800" max="1800" width="17.140625" style="57" customWidth="1"/>
    <col min="1801" max="1801" width="22.28515625" style="57" customWidth="1"/>
    <col min="1802" max="1805" width="9.140625" style="57"/>
    <col min="1806" max="1806" width="8.28515625" style="57" customWidth="1"/>
    <col min="1807" max="2048" width="9.140625" style="57"/>
    <col min="2049" max="2049" width="18.5703125" style="57" customWidth="1"/>
    <col min="2050" max="2051" width="16.85546875" style="57" customWidth="1"/>
    <col min="2052" max="2052" width="22.5703125" style="57" customWidth="1"/>
    <col min="2053" max="2053" width="18.140625" style="57" customWidth="1"/>
    <col min="2054" max="2054" width="16.7109375" style="57" customWidth="1"/>
    <col min="2055" max="2055" width="11.7109375" style="57" customWidth="1"/>
    <col min="2056" max="2056" width="17.140625" style="57" customWidth="1"/>
    <col min="2057" max="2057" width="22.28515625" style="57" customWidth="1"/>
    <col min="2058" max="2061" width="9.140625" style="57"/>
    <col min="2062" max="2062" width="8.28515625" style="57" customWidth="1"/>
    <col min="2063" max="2304" width="9.140625" style="57"/>
    <col min="2305" max="2305" width="18.5703125" style="57" customWidth="1"/>
    <col min="2306" max="2307" width="16.85546875" style="57" customWidth="1"/>
    <col min="2308" max="2308" width="22.5703125" style="57" customWidth="1"/>
    <col min="2309" max="2309" width="18.140625" style="57" customWidth="1"/>
    <col min="2310" max="2310" width="16.7109375" style="57" customWidth="1"/>
    <col min="2311" max="2311" width="11.7109375" style="57" customWidth="1"/>
    <col min="2312" max="2312" width="17.140625" style="57" customWidth="1"/>
    <col min="2313" max="2313" width="22.28515625" style="57" customWidth="1"/>
    <col min="2314" max="2317" width="9.140625" style="57"/>
    <col min="2318" max="2318" width="8.28515625" style="57" customWidth="1"/>
    <col min="2319" max="2560" width="9.140625" style="57"/>
    <col min="2561" max="2561" width="18.5703125" style="57" customWidth="1"/>
    <col min="2562" max="2563" width="16.85546875" style="57" customWidth="1"/>
    <col min="2564" max="2564" width="22.5703125" style="57" customWidth="1"/>
    <col min="2565" max="2565" width="18.140625" style="57" customWidth="1"/>
    <col min="2566" max="2566" width="16.7109375" style="57" customWidth="1"/>
    <col min="2567" max="2567" width="11.7109375" style="57" customWidth="1"/>
    <col min="2568" max="2568" width="17.140625" style="57" customWidth="1"/>
    <col min="2569" max="2569" width="22.28515625" style="57" customWidth="1"/>
    <col min="2570" max="2573" width="9.140625" style="57"/>
    <col min="2574" max="2574" width="8.28515625" style="57" customWidth="1"/>
    <col min="2575" max="2816" width="9.140625" style="57"/>
    <col min="2817" max="2817" width="18.5703125" style="57" customWidth="1"/>
    <col min="2818" max="2819" width="16.85546875" style="57" customWidth="1"/>
    <col min="2820" max="2820" width="22.5703125" style="57" customWidth="1"/>
    <col min="2821" max="2821" width="18.140625" style="57" customWidth="1"/>
    <col min="2822" max="2822" width="16.7109375" style="57" customWidth="1"/>
    <col min="2823" max="2823" width="11.7109375" style="57" customWidth="1"/>
    <col min="2824" max="2824" width="17.140625" style="57" customWidth="1"/>
    <col min="2825" max="2825" width="22.28515625" style="57" customWidth="1"/>
    <col min="2826" max="2829" width="9.140625" style="57"/>
    <col min="2830" max="2830" width="8.28515625" style="57" customWidth="1"/>
    <col min="2831" max="3072" width="9.140625" style="57"/>
    <col min="3073" max="3073" width="18.5703125" style="57" customWidth="1"/>
    <col min="3074" max="3075" width="16.85546875" style="57" customWidth="1"/>
    <col min="3076" max="3076" width="22.5703125" style="57" customWidth="1"/>
    <col min="3077" max="3077" width="18.140625" style="57" customWidth="1"/>
    <col min="3078" max="3078" width="16.7109375" style="57" customWidth="1"/>
    <col min="3079" max="3079" width="11.7109375" style="57" customWidth="1"/>
    <col min="3080" max="3080" width="17.140625" style="57" customWidth="1"/>
    <col min="3081" max="3081" width="22.28515625" style="57" customWidth="1"/>
    <col min="3082" max="3085" width="9.140625" style="57"/>
    <col min="3086" max="3086" width="8.28515625" style="57" customWidth="1"/>
    <col min="3087" max="3328" width="9.140625" style="57"/>
    <col min="3329" max="3329" width="18.5703125" style="57" customWidth="1"/>
    <col min="3330" max="3331" width="16.85546875" style="57" customWidth="1"/>
    <col min="3332" max="3332" width="22.5703125" style="57" customWidth="1"/>
    <col min="3333" max="3333" width="18.140625" style="57" customWidth="1"/>
    <col min="3334" max="3334" width="16.7109375" style="57" customWidth="1"/>
    <col min="3335" max="3335" width="11.7109375" style="57" customWidth="1"/>
    <col min="3336" max="3336" width="17.140625" style="57" customWidth="1"/>
    <col min="3337" max="3337" width="22.28515625" style="57" customWidth="1"/>
    <col min="3338" max="3341" width="9.140625" style="57"/>
    <col min="3342" max="3342" width="8.28515625" style="57" customWidth="1"/>
    <col min="3343" max="3584" width="9.140625" style="57"/>
    <col min="3585" max="3585" width="18.5703125" style="57" customWidth="1"/>
    <col min="3586" max="3587" width="16.85546875" style="57" customWidth="1"/>
    <col min="3588" max="3588" width="22.5703125" style="57" customWidth="1"/>
    <col min="3589" max="3589" width="18.140625" style="57" customWidth="1"/>
    <col min="3590" max="3590" width="16.7109375" style="57" customWidth="1"/>
    <col min="3591" max="3591" width="11.7109375" style="57" customWidth="1"/>
    <col min="3592" max="3592" width="17.140625" style="57" customWidth="1"/>
    <col min="3593" max="3593" width="22.28515625" style="57" customWidth="1"/>
    <col min="3594" max="3597" width="9.140625" style="57"/>
    <col min="3598" max="3598" width="8.28515625" style="57" customWidth="1"/>
    <col min="3599" max="3840" width="9.140625" style="57"/>
    <col min="3841" max="3841" width="18.5703125" style="57" customWidth="1"/>
    <col min="3842" max="3843" width="16.85546875" style="57" customWidth="1"/>
    <col min="3844" max="3844" width="22.5703125" style="57" customWidth="1"/>
    <col min="3845" max="3845" width="18.140625" style="57" customWidth="1"/>
    <col min="3846" max="3846" width="16.7109375" style="57" customWidth="1"/>
    <col min="3847" max="3847" width="11.7109375" style="57" customWidth="1"/>
    <col min="3848" max="3848" width="17.140625" style="57" customWidth="1"/>
    <col min="3849" max="3849" width="22.28515625" style="57" customWidth="1"/>
    <col min="3850" max="3853" width="9.140625" style="57"/>
    <col min="3854" max="3854" width="8.28515625" style="57" customWidth="1"/>
    <col min="3855" max="4096" width="9.140625" style="57"/>
    <col min="4097" max="4097" width="18.5703125" style="57" customWidth="1"/>
    <col min="4098" max="4099" width="16.85546875" style="57" customWidth="1"/>
    <col min="4100" max="4100" width="22.5703125" style="57" customWidth="1"/>
    <col min="4101" max="4101" width="18.140625" style="57" customWidth="1"/>
    <col min="4102" max="4102" width="16.7109375" style="57" customWidth="1"/>
    <col min="4103" max="4103" width="11.7109375" style="57" customWidth="1"/>
    <col min="4104" max="4104" width="17.140625" style="57" customWidth="1"/>
    <col min="4105" max="4105" width="22.28515625" style="57" customWidth="1"/>
    <col min="4106" max="4109" width="9.140625" style="57"/>
    <col min="4110" max="4110" width="8.28515625" style="57" customWidth="1"/>
    <col min="4111" max="4352" width="9.140625" style="57"/>
    <col min="4353" max="4353" width="18.5703125" style="57" customWidth="1"/>
    <col min="4354" max="4355" width="16.85546875" style="57" customWidth="1"/>
    <col min="4356" max="4356" width="22.5703125" style="57" customWidth="1"/>
    <col min="4357" max="4357" width="18.140625" style="57" customWidth="1"/>
    <col min="4358" max="4358" width="16.7109375" style="57" customWidth="1"/>
    <col min="4359" max="4359" width="11.7109375" style="57" customWidth="1"/>
    <col min="4360" max="4360" width="17.140625" style="57" customWidth="1"/>
    <col min="4361" max="4361" width="22.28515625" style="57" customWidth="1"/>
    <col min="4362" max="4365" width="9.140625" style="57"/>
    <col min="4366" max="4366" width="8.28515625" style="57" customWidth="1"/>
    <col min="4367" max="4608" width="9.140625" style="57"/>
    <col min="4609" max="4609" width="18.5703125" style="57" customWidth="1"/>
    <col min="4610" max="4611" width="16.85546875" style="57" customWidth="1"/>
    <col min="4612" max="4612" width="22.5703125" style="57" customWidth="1"/>
    <col min="4613" max="4613" width="18.140625" style="57" customWidth="1"/>
    <col min="4614" max="4614" width="16.7109375" style="57" customWidth="1"/>
    <col min="4615" max="4615" width="11.7109375" style="57" customWidth="1"/>
    <col min="4616" max="4616" width="17.140625" style="57" customWidth="1"/>
    <col min="4617" max="4617" width="22.28515625" style="57" customWidth="1"/>
    <col min="4618" max="4621" width="9.140625" style="57"/>
    <col min="4622" max="4622" width="8.28515625" style="57" customWidth="1"/>
    <col min="4623" max="4864" width="9.140625" style="57"/>
    <col min="4865" max="4865" width="18.5703125" style="57" customWidth="1"/>
    <col min="4866" max="4867" width="16.85546875" style="57" customWidth="1"/>
    <col min="4868" max="4868" width="22.5703125" style="57" customWidth="1"/>
    <col min="4869" max="4869" width="18.140625" style="57" customWidth="1"/>
    <col min="4870" max="4870" width="16.7109375" style="57" customWidth="1"/>
    <col min="4871" max="4871" width="11.7109375" style="57" customWidth="1"/>
    <col min="4872" max="4872" width="17.140625" style="57" customWidth="1"/>
    <col min="4873" max="4873" width="22.28515625" style="57" customWidth="1"/>
    <col min="4874" max="4877" width="9.140625" style="57"/>
    <col min="4878" max="4878" width="8.28515625" style="57" customWidth="1"/>
    <col min="4879" max="5120" width="9.140625" style="57"/>
    <col min="5121" max="5121" width="18.5703125" style="57" customWidth="1"/>
    <col min="5122" max="5123" width="16.85546875" style="57" customWidth="1"/>
    <col min="5124" max="5124" width="22.5703125" style="57" customWidth="1"/>
    <col min="5125" max="5125" width="18.140625" style="57" customWidth="1"/>
    <col min="5126" max="5126" width="16.7109375" style="57" customWidth="1"/>
    <col min="5127" max="5127" width="11.7109375" style="57" customWidth="1"/>
    <col min="5128" max="5128" width="17.140625" style="57" customWidth="1"/>
    <col min="5129" max="5129" width="22.28515625" style="57" customWidth="1"/>
    <col min="5130" max="5133" width="9.140625" style="57"/>
    <col min="5134" max="5134" width="8.28515625" style="57" customWidth="1"/>
    <col min="5135" max="5376" width="9.140625" style="57"/>
    <col min="5377" max="5377" width="18.5703125" style="57" customWidth="1"/>
    <col min="5378" max="5379" width="16.85546875" style="57" customWidth="1"/>
    <col min="5380" max="5380" width="22.5703125" style="57" customWidth="1"/>
    <col min="5381" max="5381" width="18.140625" style="57" customWidth="1"/>
    <col min="5382" max="5382" width="16.7109375" style="57" customWidth="1"/>
    <col min="5383" max="5383" width="11.7109375" style="57" customWidth="1"/>
    <col min="5384" max="5384" width="17.140625" style="57" customWidth="1"/>
    <col min="5385" max="5385" width="22.28515625" style="57" customWidth="1"/>
    <col min="5386" max="5389" width="9.140625" style="57"/>
    <col min="5390" max="5390" width="8.28515625" style="57" customWidth="1"/>
    <col min="5391" max="5632" width="9.140625" style="57"/>
    <col min="5633" max="5633" width="18.5703125" style="57" customWidth="1"/>
    <col min="5634" max="5635" width="16.85546875" style="57" customWidth="1"/>
    <col min="5636" max="5636" width="22.5703125" style="57" customWidth="1"/>
    <col min="5637" max="5637" width="18.140625" style="57" customWidth="1"/>
    <col min="5638" max="5638" width="16.7109375" style="57" customWidth="1"/>
    <col min="5639" max="5639" width="11.7109375" style="57" customWidth="1"/>
    <col min="5640" max="5640" width="17.140625" style="57" customWidth="1"/>
    <col min="5641" max="5641" width="22.28515625" style="57" customWidth="1"/>
    <col min="5642" max="5645" width="9.140625" style="57"/>
    <col min="5646" max="5646" width="8.28515625" style="57" customWidth="1"/>
    <col min="5647" max="5888" width="9.140625" style="57"/>
    <col min="5889" max="5889" width="18.5703125" style="57" customWidth="1"/>
    <col min="5890" max="5891" width="16.85546875" style="57" customWidth="1"/>
    <col min="5892" max="5892" width="22.5703125" style="57" customWidth="1"/>
    <col min="5893" max="5893" width="18.140625" style="57" customWidth="1"/>
    <col min="5894" max="5894" width="16.7109375" style="57" customWidth="1"/>
    <col min="5895" max="5895" width="11.7109375" style="57" customWidth="1"/>
    <col min="5896" max="5896" width="17.140625" style="57" customWidth="1"/>
    <col min="5897" max="5897" width="22.28515625" style="57" customWidth="1"/>
    <col min="5898" max="5901" width="9.140625" style="57"/>
    <col min="5902" max="5902" width="8.28515625" style="57" customWidth="1"/>
    <col min="5903" max="6144" width="9.140625" style="57"/>
    <col min="6145" max="6145" width="18.5703125" style="57" customWidth="1"/>
    <col min="6146" max="6147" width="16.85546875" style="57" customWidth="1"/>
    <col min="6148" max="6148" width="22.5703125" style="57" customWidth="1"/>
    <col min="6149" max="6149" width="18.140625" style="57" customWidth="1"/>
    <col min="6150" max="6150" width="16.7109375" style="57" customWidth="1"/>
    <col min="6151" max="6151" width="11.7109375" style="57" customWidth="1"/>
    <col min="6152" max="6152" width="17.140625" style="57" customWidth="1"/>
    <col min="6153" max="6153" width="22.28515625" style="57" customWidth="1"/>
    <col min="6154" max="6157" width="9.140625" style="57"/>
    <col min="6158" max="6158" width="8.28515625" style="57" customWidth="1"/>
    <col min="6159" max="6400" width="9.140625" style="57"/>
    <col min="6401" max="6401" width="18.5703125" style="57" customWidth="1"/>
    <col min="6402" max="6403" width="16.85546875" style="57" customWidth="1"/>
    <col min="6404" max="6404" width="22.5703125" style="57" customWidth="1"/>
    <col min="6405" max="6405" width="18.140625" style="57" customWidth="1"/>
    <col min="6406" max="6406" width="16.7109375" style="57" customWidth="1"/>
    <col min="6407" max="6407" width="11.7109375" style="57" customWidth="1"/>
    <col min="6408" max="6408" width="17.140625" style="57" customWidth="1"/>
    <col min="6409" max="6409" width="22.28515625" style="57" customWidth="1"/>
    <col min="6410" max="6413" width="9.140625" style="57"/>
    <col min="6414" max="6414" width="8.28515625" style="57" customWidth="1"/>
    <col min="6415" max="6656" width="9.140625" style="57"/>
    <col min="6657" max="6657" width="18.5703125" style="57" customWidth="1"/>
    <col min="6658" max="6659" width="16.85546875" style="57" customWidth="1"/>
    <col min="6660" max="6660" width="22.5703125" style="57" customWidth="1"/>
    <col min="6661" max="6661" width="18.140625" style="57" customWidth="1"/>
    <col min="6662" max="6662" width="16.7109375" style="57" customWidth="1"/>
    <col min="6663" max="6663" width="11.7109375" style="57" customWidth="1"/>
    <col min="6664" max="6664" width="17.140625" style="57" customWidth="1"/>
    <col min="6665" max="6665" width="22.28515625" style="57" customWidth="1"/>
    <col min="6666" max="6669" width="9.140625" style="57"/>
    <col min="6670" max="6670" width="8.28515625" style="57" customWidth="1"/>
    <col min="6671" max="6912" width="9.140625" style="57"/>
    <col min="6913" max="6913" width="18.5703125" style="57" customWidth="1"/>
    <col min="6914" max="6915" width="16.85546875" style="57" customWidth="1"/>
    <col min="6916" max="6916" width="22.5703125" style="57" customWidth="1"/>
    <col min="6917" max="6917" width="18.140625" style="57" customWidth="1"/>
    <col min="6918" max="6918" width="16.7109375" style="57" customWidth="1"/>
    <col min="6919" max="6919" width="11.7109375" style="57" customWidth="1"/>
    <col min="6920" max="6920" width="17.140625" style="57" customWidth="1"/>
    <col min="6921" max="6921" width="22.28515625" style="57" customWidth="1"/>
    <col min="6922" max="6925" width="9.140625" style="57"/>
    <col min="6926" max="6926" width="8.28515625" style="57" customWidth="1"/>
    <col min="6927" max="7168" width="9.140625" style="57"/>
    <col min="7169" max="7169" width="18.5703125" style="57" customWidth="1"/>
    <col min="7170" max="7171" width="16.85546875" style="57" customWidth="1"/>
    <col min="7172" max="7172" width="22.5703125" style="57" customWidth="1"/>
    <col min="7173" max="7173" width="18.140625" style="57" customWidth="1"/>
    <col min="7174" max="7174" width="16.7109375" style="57" customWidth="1"/>
    <col min="7175" max="7175" width="11.7109375" style="57" customWidth="1"/>
    <col min="7176" max="7176" width="17.140625" style="57" customWidth="1"/>
    <col min="7177" max="7177" width="22.28515625" style="57" customWidth="1"/>
    <col min="7178" max="7181" width="9.140625" style="57"/>
    <col min="7182" max="7182" width="8.28515625" style="57" customWidth="1"/>
    <col min="7183" max="7424" width="9.140625" style="57"/>
    <col min="7425" max="7425" width="18.5703125" style="57" customWidth="1"/>
    <col min="7426" max="7427" width="16.85546875" style="57" customWidth="1"/>
    <col min="7428" max="7428" width="22.5703125" style="57" customWidth="1"/>
    <col min="7429" max="7429" width="18.140625" style="57" customWidth="1"/>
    <col min="7430" max="7430" width="16.7109375" style="57" customWidth="1"/>
    <col min="7431" max="7431" width="11.7109375" style="57" customWidth="1"/>
    <col min="7432" max="7432" width="17.140625" style="57" customWidth="1"/>
    <col min="7433" max="7433" width="22.28515625" style="57" customWidth="1"/>
    <col min="7434" max="7437" width="9.140625" style="57"/>
    <col min="7438" max="7438" width="8.28515625" style="57" customWidth="1"/>
    <col min="7439" max="7680" width="9.140625" style="57"/>
    <col min="7681" max="7681" width="18.5703125" style="57" customWidth="1"/>
    <col min="7682" max="7683" width="16.85546875" style="57" customWidth="1"/>
    <col min="7684" max="7684" width="22.5703125" style="57" customWidth="1"/>
    <col min="7685" max="7685" width="18.140625" style="57" customWidth="1"/>
    <col min="7686" max="7686" width="16.7109375" style="57" customWidth="1"/>
    <col min="7687" max="7687" width="11.7109375" style="57" customWidth="1"/>
    <col min="7688" max="7688" width="17.140625" style="57" customWidth="1"/>
    <col min="7689" max="7689" width="22.28515625" style="57" customWidth="1"/>
    <col min="7690" max="7693" width="9.140625" style="57"/>
    <col min="7694" max="7694" width="8.28515625" style="57" customWidth="1"/>
    <col min="7695" max="7936" width="9.140625" style="57"/>
    <col min="7937" max="7937" width="18.5703125" style="57" customWidth="1"/>
    <col min="7938" max="7939" width="16.85546875" style="57" customWidth="1"/>
    <col min="7940" max="7940" width="22.5703125" style="57" customWidth="1"/>
    <col min="7941" max="7941" width="18.140625" style="57" customWidth="1"/>
    <col min="7942" max="7942" width="16.7109375" style="57" customWidth="1"/>
    <col min="7943" max="7943" width="11.7109375" style="57" customWidth="1"/>
    <col min="7944" max="7944" width="17.140625" style="57" customWidth="1"/>
    <col min="7945" max="7945" width="22.28515625" style="57" customWidth="1"/>
    <col min="7946" max="7949" width="9.140625" style="57"/>
    <col min="7950" max="7950" width="8.28515625" style="57" customWidth="1"/>
    <col min="7951" max="8192" width="9.140625" style="57"/>
    <col min="8193" max="8193" width="18.5703125" style="57" customWidth="1"/>
    <col min="8194" max="8195" width="16.85546875" style="57" customWidth="1"/>
    <col min="8196" max="8196" width="22.5703125" style="57" customWidth="1"/>
    <col min="8197" max="8197" width="18.140625" style="57" customWidth="1"/>
    <col min="8198" max="8198" width="16.7109375" style="57" customWidth="1"/>
    <col min="8199" max="8199" width="11.7109375" style="57" customWidth="1"/>
    <col min="8200" max="8200" width="17.140625" style="57" customWidth="1"/>
    <col min="8201" max="8201" width="22.28515625" style="57" customWidth="1"/>
    <col min="8202" max="8205" width="9.140625" style="57"/>
    <col min="8206" max="8206" width="8.28515625" style="57" customWidth="1"/>
    <col min="8207" max="8448" width="9.140625" style="57"/>
    <col min="8449" max="8449" width="18.5703125" style="57" customWidth="1"/>
    <col min="8450" max="8451" width="16.85546875" style="57" customWidth="1"/>
    <col min="8452" max="8452" width="22.5703125" style="57" customWidth="1"/>
    <col min="8453" max="8453" width="18.140625" style="57" customWidth="1"/>
    <col min="8454" max="8454" width="16.7109375" style="57" customWidth="1"/>
    <col min="8455" max="8455" width="11.7109375" style="57" customWidth="1"/>
    <col min="8456" max="8456" width="17.140625" style="57" customWidth="1"/>
    <col min="8457" max="8457" width="22.28515625" style="57" customWidth="1"/>
    <col min="8458" max="8461" width="9.140625" style="57"/>
    <col min="8462" max="8462" width="8.28515625" style="57" customWidth="1"/>
    <col min="8463" max="8704" width="9.140625" style="57"/>
    <col min="8705" max="8705" width="18.5703125" style="57" customWidth="1"/>
    <col min="8706" max="8707" width="16.85546875" style="57" customWidth="1"/>
    <col min="8708" max="8708" width="22.5703125" style="57" customWidth="1"/>
    <col min="8709" max="8709" width="18.140625" style="57" customWidth="1"/>
    <col min="8710" max="8710" width="16.7109375" style="57" customWidth="1"/>
    <col min="8711" max="8711" width="11.7109375" style="57" customWidth="1"/>
    <col min="8712" max="8712" width="17.140625" style="57" customWidth="1"/>
    <col min="8713" max="8713" width="22.28515625" style="57" customWidth="1"/>
    <col min="8714" max="8717" width="9.140625" style="57"/>
    <col min="8718" max="8718" width="8.28515625" style="57" customWidth="1"/>
    <col min="8719" max="8960" width="9.140625" style="57"/>
    <col min="8961" max="8961" width="18.5703125" style="57" customWidth="1"/>
    <col min="8962" max="8963" width="16.85546875" style="57" customWidth="1"/>
    <col min="8964" max="8964" width="22.5703125" style="57" customWidth="1"/>
    <col min="8965" max="8965" width="18.140625" style="57" customWidth="1"/>
    <col min="8966" max="8966" width="16.7109375" style="57" customWidth="1"/>
    <col min="8967" max="8967" width="11.7109375" style="57" customWidth="1"/>
    <col min="8968" max="8968" width="17.140625" style="57" customWidth="1"/>
    <col min="8969" max="8969" width="22.28515625" style="57" customWidth="1"/>
    <col min="8970" max="8973" width="9.140625" style="57"/>
    <col min="8974" max="8974" width="8.28515625" style="57" customWidth="1"/>
    <col min="8975" max="9216" width="9.140625" style="57"/>
    <col min="9217" max="9217" width="18.5703125" style="57" customWidth="1"/>
    <col min="9218" max="9219" width="16.85546875" style="57" customWidth="1"/>
    <col min="9220" max="9220" width="22.5703125" style="57" customWidth="1"/>
    <col min="9221" max="9221" width="18.140625" style="57" customWidth="1"/>
    <col min="9222" max="9222" width="16.7109375" style="57" customWidth="1"/>
    <col min="9223" max="9223" width="11.7109375" style="57" customWidth="1"/>
    <col min="9224" max="9224" width="17.140625" style="57" customWidth="1"/>
    <col min="9225" max="9225" width="22.28515625" style="57" customWidth="1"/>
    <col min="9226" max="9229" width="9.140625" style="57"/>
    <col min="9230" max="9230" width="8.28515625" style="57" customWidth="1"/>
    <col min="9231" max="9472" width="9.140625" style="57"/>
    <col min="9473" max="9473" width="18.5703125" style="57" customWidth="1"/>
    <col min="9474" max="9475" width="16.85546875" style="57" customWidth="1"/>
    <col min="9476" max="9476" width="22.5703125" style="57" customWidth="1"/>
    <col min="9477" max="9477" width="18.140625" style="57" customWidth="1"/>
    <col min="9478" max="9478" width="16.7109375" style="57" customWidth="1"/>
    <col min="9479" max="9479" width="11.7109375" style="57" customWidth="1"/>
    <col min="9480" max="9480" width="17.140625" style="57" customWidth="1"/>
    <col min="9481" max="9481" width="22.28515625" style="57" customWidth="1"/>
    <col min="9482" max="9485" width="9.140625" style="57"/>
    <col min="9486" max="9486" width="8.28515625" style="57" customWidth="1"/>
    <col min="9487" max="9728" width="9.140625" style="57"/>
    <col min="9729" max="9729" width="18.5703125" style="57" customWidth="1"/>
    <col min="9730" max="9731" width="16.85546875" style="57" customWidth="1"/>
    <col min="9732" max="9732" width="22.5703125" style="57" customWidth="1"/>
    <col min="9733" max="9733" width="18.140625" style="57" customWidth="1"/>
    <col min="9734" max="9734" width="16.7109375" style="57" customWidth="1"/>
    <col min="9735" max="9735" width="11.7109375" style="57" customWidth="1"/>
    <col min="9736" max="9736" width="17.140625" style="57" customWidth="1"/>
    <col min="9737" max="9737" width="22.28515625" style="57" customWidth="1"/>
    <col min="9738" max="9741" width="9.140625" style="57"/>
    <col min="9742" max="9742" width="8.28515625" style="57" customWidth="1"/>
    <col min="9743" max="9984" width="9.140625" style="57"/>
    <col min="9985" max="9985" width="18.5703125" style="57" customWidth="1"/>
    <col min="9986" max="9987" width="16.85546875" style="57" customWidth="1"/>
    <col min="9988" max="9988" width="22.5703125" style="57" customWidth="1"/>
    <col min="9989" max="9989" width="18.140625" style="57" customWidth="1"/>
    <col min="9990" max="9990" width="16.7109375" style="57" customWidth="1"/>
    <col min="9991" max="9991" width="11.7109375" style="57" customWidth="1"/>
    <col min="9992" max="9992" width="17.140625" style="57" customWidth="1"/>
    <col min="9993" max="9993" width="22.28515625" style="57" customWidth="1"/>
    <col min="9994" max="9997" width="9.140625" style="57"/>
    <col min="9998" max="9998" width="8.28515625" style="57" customWidth="1"/>
    <col min="9999" max="10240" width="9.140625" style="57"/>
    <col min="10241" max="10241" width="18.5703125" style="57" customWidth="1"/>
    <col min="10242" max="10243" width="16.85546875" style="57" customWidth="1"/>
    <col min="10244" max="10244" width="22.5703125" style="57" customWidth="1"/>
    <col min="10245" max="10245" width="18.140625" style="57" customWidth="1"/>
    <col min="10246" max="10246" width="16.7109375" style="57" customWidth="1"/>
    <col min="10247" max="10247" width="11.7109375" style="57" customWidth="1"/>
    <col min="10248" max="10248" width="17.140625" style="57" customWidth="1"/>
    <col min="10249" max="10249" width="22.28515625" style="57" customWidth="1"/>
    <col min="10250" max="10253" width="9.140625" style="57"/>
    <col min="10254" max="10254" width="8.28515625" style="57" customWidth="1"/>
    <col min="10255" max="10496" width="9.140625" style="57"/>
    <col min="10497" max="10497" width="18.5703125" style="57" customWidth="1"/>
    <col min="10498" max="10499" width="16.85546875" style="57" customWidth="1"/>
    <col min="10500" max="10500" width="22.5703125" style="57" customWidth="1"/>
    <col min="10501" max="10501" width="18.140625" style="57" customWidth="1"/>
    <col min="10502" max="10502" width="16.7109375" style="57" customWidth="1"/>
    <col min="10503" max="10503" width="11.7109375" style="57" customWidth="1"/>
    <col min="10504" max="10504" width="17.140625" style="57" customWidth="1"/>
    <col min="10505" max="10505" width="22.28515625" style="57" customWidth="1"/>
    <col min="10506" max="10509" width="9.140625" style="57"/>
    <col min="10510" max="10510" width="8.28515625" style="57" customWidth="1"/>
    <col min="10511" max="10752" width="9.140625" style="57"/>
    <col min="10753" max="10753" width="18.5703125" style="57" customWidth="1"/>
    <col min="10754" max="10755" width="16.85546875" style="57" customWidth="1"/>
    <col min="10756" max="10756" width="22.5703125" style="57" customWidth="1"/>
    <col min="10757" max="10757" width="18.140625" style="57" customWidth="1"/>
    <col min="10758" max="10758" width="16.7109375" style="57" customWidth="1"/>
    <col min="10759" max="10759" width="11.7109375" style="57" customWidth="1"/>
    <col min="10760" max="10760" width="17.140625" style="57" customWidth="1"/>
    <col min="10761" max="10761" width="22.28515625" style="57" customWidth="1"/>
    <col min="10762" max="10765" width="9.140625" style="57"/>
    <col min="10766" max="10766" width="8.28515625" style="57" customWidth="1"/>
    <col min="10767" max="11008" width="9.140625" style="57"/>
    <col min="11009" max="11009" width="18.5703125" style="57" customWidth="1"/>
    <col min="11010" max="11011" width="16.85546875" style="57" customWidth="1"/>
    <col min="11012" max="11012" width="22.5703125" style="57" customWidth="1"/>
    <col min="11013" max="11013" width="18.140625" style="57" customWidth="1"/>
    <col min="11014" max="11014" width="16.7109375" style="57" customWidth="1"/>
    <col min="11015" max="11015" width="11.7109375" style="57" customWidth="1"/>
    <col min="11016" max="11016" width="17.140625" style="57" customWidth="1"/>
    <col min="11017" max="11017" width="22.28515625" style="57" customWidth="1"/>
    <col min="11018" max="11021" width="9.140625" style="57"/>
    <col min="11022" max="11022" width="8.28515625" style="57" customWidth="1"/>
    <col min="11023" max="11264" width="9.140625" style="57"/>
    <col min="11265" max="11265" width="18.5703125" style="57" customWidth="1"/>
    <col min="11266" max="11267" width="16.85546875" style="57" customWidth="1"/>
    <col min="11268" max="11268" width="22.5703125" style="57" customWidth="1"/>
    <col min="11269" max="11269" width="18.140625" style="57" customWidth="1"/>
    <col min="11270" max="11270" width="16.7109375" style="57" customWidth="1"/>
    <col min="11271" max="11271" width="11.7109375" style="57" customWidth="1"/>
    <col min="11272" max="11272" width="17.140625" style="57" customWidth="1"/>
    <col min="11273" max="11273" width="22.28515625" style="57" customWidth="1"/>
    <col min="11274" max="11277" width="9.140625" style="57"/>
    <col min="11278" max="11278" width="8.28515625" style="57" customWidth="1"/>
    <col min="11279" max="11520" width="9.140625" style="57"/>
    <col min="11521" max="11521" width="18.5703125" style="57" customWidth="1"/>
    <col min="11522" max="11523" width="16.85546875" style="57" customWidth="1"/>
    <col min="11524" max="11524" width="22.5703125" style="57" customWidth="1"/>
    <col min="11525" max="11525" width="18.140625" style="57" customWidth="1"/>
    <col min="11526" max="11526" width="16.7109375" style="57" customWidth="1"/>
    <col min="11527" max="11527" width="11.7109375" style="57" customWidth="1"/>
    <col min="11528" max="11528" width="17.140625" style="57" customWidth="1"/>
    <col min="11529" max="11529" width="22.28515625" style="57" customWidth="1"/>
    <col min="11530" max="11533" width="9.140625" style="57"/>
    <col min="11534" max="11534" width="8.28515625" style="57" customWidth="1"/>
    <col min="11535" max="11776" width="9.140625" style="57"/>
    <col min="11777" max="11777" width="18.5703125" style="57" customWidth="1"/>
    <col min="11778" max="11779" width="16.85546875" style="57" customWidth="1"/>
    <col min="11780" max="11780" width="22.5703125" style="57" customWidth="1"/>
    <col min="11781" max="11781" width="18.140625" style="57" customWidth="1"/>
    <col min="11782" max="11782" width="16.7109375" style="57" customWidth="1"/>
    <col min="11783" max="11783" width="11.7109375" style="57" customWidth="1"/>
    <col min="11784" max="11784" width="17.140625" style="57" customWidth="1"/>
    <col min="11785" max="11785" width="22.28515625" style="57" customWidth="1"/>
    <col min="11786" max="11789" width="9.140625" style="57"/>
    <col min="11790" max="11790" width="8.28515625" style="57" customWidth="1"/>
    <col min="11791" max="12032" width="9.140625" style="57"/>
    <col min="12033" max="12033" width="18.5703125" style="57" customWidth="1"/>
    <col min="12034" max="12035" width="16.85546875" style="57" customWidth="1"/>
    <col min="12036" max="12036" width="22.5703125" style="57" customWidth="1"/>
    <col min="12037" max="12037" width="18.140625" style="57" customWidth="1"/>
    <col min="12038" max="12038" width="16.7109375" style="57" customWidth="1"/>
    <col min="12039" max="12039" width="11.7109375" style="57" customWidth="1"/>
    <col min="12040" max="12040" width="17.140625" style="57" customWidth="1"/>
    <col min="12041" max="12041" width="22.28515625" style="57" customWidth="1"/>
    <col min="12042" max="12045" width="9.140625" style="57"/>
    <col min="12046" max="12046" width="8.28515625" style="57" customWidth="1"/>
    <col min="12047" max="12288" width="9.140625" style="57"/>
    <col min="12289" max="12289" width="18.5703125" style="57" customWidth="1"/>
    <col min="12290" max="12291" width="16.85546875" style="57" customWidth="1"/>
    <col min="12292" max="12292" width="22.5703125" style="57" customWidth="1"/>
    <col min="12293" max="12293" width="18.140625" style="57" customWidth="1"/>
    <col min="12294" max="12294" width="16.7109375" style="57" customWidth="1"/>
    <col min="12295" max="12295" width="11.7109375" style="57" customWidth="1"/>
    <col min="12296" max="12296" width="17.140625" style="57" customWidth="1"/>
    <col min="12297" max="12297" width="22.28515625" style="57" customWidth="1"/>
    <col min="12298" max="12301" width="9.140625" style="57"/>
    <col min="12302" max="12302" width="8.28515625" style="57" customWidth="1"/>
    <col min="12303" max="12544" width="9.140625" style="57"/>
    <col min="12545" max="12545" width="18.5703125" style="57" customWidth="1"/>
    <col min="12546" max="12547" width="16.85546875" style="57" customWidth="1"/>
    <col min="12548" max="12548" width="22.5703125" style="57" customWidth="1"/>
    <col min="12549" max="12549" width="18.140625" style="57" customWidth="1"/>
    <col min="12550" max="12550" width="16.7109375" style="57" customWidth="1"/>
    <col min="12551" max="12551" width="11.7109375" style="57" customWidth="1"/>
    <col min="12552" max="12552" width="17.140625" style="57" customWidth="1"/>
    <col min="12553" max="12553" width="22.28515625" style="57" customWidth="1"/>
    <col min="12554" max="12557" width="9.140625" style="57"/>
    <col min="12558" max="12558" width="8.28515625" style="57" customWidth="1"/>
    <col min="12559" max="12800" width="9.140625" style="57"/>
    <col min="12801" max="12801" width="18.5703125" style="57" customWidth="1"/>
    <col min="12802" max="12803" width="16.85546875" style="57" customWidth="1"/>
    <col min="12804" max="12804" width="22.5703125" style="57" customWidth="1"/>
    <col min="12805" max="12805" width="18.140625" style="57" customWidth="1"/>
    <col min="12806" max="12806" width="16.7109375" style="57" customWidth="1"/>
    <col min="12807" max="12807" width="11.7109375" style="57" customWidth="1"/>
    <col min="12808" max="12808" width="17.140625" style="57" customWidth="1"/>
    <col min="12809" max="12809" width="22.28515625" style="57" customWidth="1"/>
    <col min="12810" max="12813" width="9.140625" style="57"/>
    <col min="12814" max="12814" width="8.28515625" style="57" customWidth="1"/>
    <col min="12815" max="13056" width="9.140625" style="57"/>
    <col min="13057" max="13057" width="18.5703125" style="57" customWidth="1"/>
    <col min="13058" max="13059" width="16.85546875" style="57" customWidth="1"/>
    <col min="13060" max="13060" width="22.5703125" style="57" customWidth="1"/>
    <col min="13061" max="13061" width="18.140625" style="57" customWidth="1"/>
    <col min="13062" max="13062" width="16.7109375" style="57" customWidth="1"/>
    <col min="13063" max="13063" width="11.7109375" style="57" customWidth="1"/>
    <col min="13064" max="13064" width="17.140625" style="57" customWidth="1"/>
    <col min="13065" max="13065" width="22.28515625" style="57" customWidth="1"/>
    <col min="13066" max="13069" width="9.140625" style="57"/>
    <col min="13070" max="13070" width="8.28515625" style="57" customWidth="1"/>
    <col min="13071" max="13312" width="9.140625" style="57"/>
    <col min="13313" max="13313" width="18.5703125" style="57" customWidth="1"/>
    <col min="13314" max="13315" width="16.85546875" style="57" customWidth="1"/>
    <col min="13316" max="13316" width="22.5703125" style="57" customWidth="1"/>
    <col min="13317" max="13317" width="18.140625" style="57" customWidth="1"/>
    <col min="13318" max="13318" width="16.7109375" style="57" customWidth="1"/>
    <col min="13319" max="13319" width="11.7109375" style="57" customWidth="1"/>
    <col min="13320" max="13320" width="17.140625" style="57" customWidth="1"/>
    <col min="13321" max="13321" width="22.28515625" style="57" customWidth="1"/>
    <col min="13322" max="13325" width="9.140625" style="57"/>
    <col min="13326" max="13326" width="8.28515625" style="57" customWidth="1"/>
    <col min="13327" max="13568" width="9.140625" style="57"/>
    <col min="13569" max="13569" width="18.5703125" style="57" customWidth="1"/>
    <col min="13570" max="13571" width="16.85546875" style="57" customWidth="1"/>
    <col min="13572" max="13572" width="22.5703125" style="57" customWidth="1"/>
    <col min="13573" max="13573" width="18.140625" style="57" customWidth="1"/>
    <col min="13574" max="13574" width="16.7109375" style="57" customWidth="1"/>
    <col min="13575" max="13575" width="11.7109375" style="57" customWidth="1"/>
    <col min="13576" max="13576" width="17.140625" style="57" customWidth="1"/>
    <col min="13577" max="13577" width="22.28515625" style="57" customWidth="1"/>
    <col min="13578" max="13581" width="9.140625" style="57"/>
    <col min="13582" max="13582" width="8.28515625" style="57" customWidth="1"/>
    <col min="13583" max="13824" width="9.140625" style="57"/>
    <col min="13825" max="13825" width="18.5703125" style="57" customWidth="1"/>
    <col min="13826" max="13827" width="16.85546875" style="57" customWidth="1"/>
    <col min="13828" max="13828" width="22.5703125" style="57" customWidth="1"/>
    <col min="13829" max="13829" width="18.140625" style="57" customWidth="1"/>
    <col min="13830" max="13830" width="16.7109375" style="57" customWidth="1"/>
    <col min="13831" max="13831" width="11.7109375" style="57" customWidth="1"/>
    <col min="13832" max="13832" width="17.140625" style="57" customWidth="1"/>
    <col min="13833" max="13833" width="22.28515625" style="57" customWidth="1"/>
    <col min="13834" max="13837" width="9.140625" style="57"/>
    <col min="13838" max="13838" width="8.28515625" style="57" customWidth="1"/>
    <col min="13839" max="14080" width="9.140625" style="57"/>
    <col min="14081" max="14081" width="18.5703125" style="57" customWidth="1"/>
    <col min="14082" max="14083" width="16.85546875" style="57" customWidth="1"/>
    <col min="14084" max="14084" width="22.5703125" style="57" customWidth="1"/>
    <col min="14085" max="14085" width="18.140625" style="57" customWidth="1"/>
    <col min="14086" max="14086" width="16.7109375" style="57" customWidth="1"/>
    <col min="14087" max="14087" width="11.7109375" style="57" customWidth="1"/>
    <col min="14088" max="14088" width="17.140625" style="57" customWidth="1"/>
    <col min="14089" max="14089" width="22.28515625" style="57" customWidth="1"/>
    <col min="14090" max="14093" width="9.140625" style="57"/>
    <col min="14094" max="14094" width="8.28515625" style="57" customWidth="1"/>
    <col min="14095" max="14336" width="9.140625" style="57"/>
    <col min="14337" max="14337" width="18.5703125" style="57" customWidth="1"/>
    <col min="14338" max="14339" width="16.85546875" style="57" customWidth="1"/>
    <col min="14340" max="14340" width="22.5703125" style="57" customWidth="1"/>
    <col min="14341" max="14341" width="18.140625" style="57" customWidth="1"/>
    <col min="14342" max="14342" width="16.7109375" style="57" customWidth="1"/>
    <col min="14343" max="14343" width="11.7109375" style="57" customWidth="1"/>
    <col min="14344" max="14344" width="17.140625" style="57" customWidth="1"/>
    <col min="14345" max="14345" width="22.28515625" style="57" customWidth="1"/>
    <col min="14346" max="14349" width="9.140625" style="57"/>
    <col min="14350" max="14350" width="8.28515625" style="57" customWidth="1"/>
    <col min="14351" max="14592" width="9.140625" style="57"/>
    <col min="14593" max="14593" width="18.5703125" style="57" customWidth="1"/>
    <col min="14594" max="14595" width="16.85546875" style="57" customWidth="1"/>
    <col min="14596" max="14596" width="22.5703125" style="57" customWidth="1"/>
    <col min="14597" max="14597" width="18.140625" style="57" customWidth="1"/>
    <col min="14598" max="14598" width="16.7109375" style="57" customWidth="1"/>
    <col min="14599" max="14599" width="11.7109375" style="57" customWidth="1"/>
    <col min="14600" max="14600" width="17.140625" style="57" customWidth="1"/>
    <col min="14601" max="14601" width="22.28515625" style="57" customWidth="1"/>
    <col min="14602" max="14605" width="9.140625" style="57"/>
    <col min="14606" max="14606" width="8.28515625" style="57" customWidth="1"/>
    <col min="14607" max="14848" width="9.140625" style="57"/>
    <col min="14849" max="14849" width="18.5703125" style="57" customWidth="1"/>
    <col min="14850" max="14851" width="16.85546875" style="57" customWidth="1"/>
    <col min="14852" max="14852" width="22.5703125" style="57" customWidth="1"/>
    <col min="14853" max="14853" width="18.140625" style="57" customWidth="1"/>
    <col min="14854" max="14854" width="16.7109375" style="57" customWidth="1"/>
    <col min="14855" max="14855" width="11.7109375" style="57" customWidth="1"/>
    <col min="14856" max="14856" width="17.140625" style="57" customWidth="1"/>
    <col min="14857" max="14857" width="22.28515625" style="57" customWidth="1"/>
    <col min="14858" max="14861" width="9.140625" style="57"/>
    <col min="14862" max="14862" width="8.28515625" style="57" customWidth="1"/>
    <col min="14863" max="15104" width="9.140625" style="57"/>
    <col min="15105" max="15105" width="18.5703125" style="57" customWidth="1"/>
    <col min="15106" max="15107" width="16.85546875" style="57" customWidth="1"/>
    <col min="15108" max="15108" width="22.5703125" style="57" customWidth="1"/>
    <col min="15109" max="15109" width="18.140625" style="57" customWidth="1"/>
    <col min="15110" max="15110" width="16.7109375" style="57" customWidth="1"/>
    <col min="15111" max="15111" width="11.7109375" style="57" customWidth="1"/>
    <col min="15112" max="15112" width="17.140625" style="57" customWidth="1"/>
    <col min="15113" max="15113" width="22.28515625" style="57" customWidth="1"/>
    <col min="15114" max="15117" width="9.140625" style="57"/>
    <col min="15118" max="15118" width="8.28515625" style="57" customWidth="1"/>
    <col min="15119" max="15360" width="9.140625" style="57"/>
    <col min="15361" max="15361" width="18.5703125" style="57" customWidth="1"/>
    <col min="15362" max="15363" width="16.85546875" style="57" customWidth="1"/>
    <col min="15364" max="15364" width="22.5703125" style="57" customWidth="1"/>
    <col min="15365" max="15365" width="18.140625" style="57" customWidth="1"/>
    <col min="15366" max="15366" width="16.7109375" style="57" customWidth="1"/>
    <col min="15367" max="15367" width="11.7109375" style="57" customWidth="1"/>
    <col min="15368" max="15368" width="17.140625" style="57" customWidth="1"/>
    <col min="15369" max="15369" width="22.28515625" style="57" customWidth="1"/>
    <col min="15370" max="15373" width="9.140625" style="57"/>
    <col min="15374" max="15374" width="8.28515625" style="57" customWidth="1"/>
    <col min="15375" max="15616" width="9.140625" style="57"/>
    <col min="15617" max="15617" width="18.5703125" style="57" customWidth="1"/>
    <col min="15618" max="15619" width="16.85546875" style="57" customWidth="1"/>
    <col min="15620" max="15620" width="22.5703125" style="57" customWidth="1"/>
    <col min="15621" max="15621" width="18.140625" style="57" customWidth="1"/>
    <col min="15622" max="15622" width="16.7109375" style="57" customWidth="1"/>
    <col min="15623" max="15623" width="11.7109375" style="57" customWidth="1"/>
    <col min="15624" max="15624" width="17.140625" style="57" customWidth="1"/>
    <col min="15625" max="15625" width="22.28515625" style="57" customWidth="1"/>
    <col min="15626" max="15629" width="9.140625" style="57"/>
    <col min="15630" max="15630" width="8.28515625" style="57" customWidth="1"/>
    <col min="15631" max="15872" width="9.140625" style="57"/>
    <col min="15873" max="15873" width="18.5703125" style="57" customWidth="1"/>
    <col min="15874" max="15875" width="16.85546875" style="57" customWidth="1"/>
    <col min="15876" max="15876" width="22.5703125" style="57" customWidth="1"/>
    <col min="15877" max="15877" width="18.140625" style="57" customWidth="1"/>
    <col min="15878" max="15878" width="16.7109375" style="57" customWidth="1"/>
    <col min="15879" max="15879" width="11.7109375" style="57" customWidth="1"/>
    <col min="15880" max="15880" width="17.140625" style="57" customWidth="1"/>
    <col min="15881" max="15881" width="22.28515625" style="57" customWidth="1"/>
    <col min="15882" max="15885" width="9.140625" style="57"/>
    <col min="15886" max="15886" width="8.28515625" style="57" customWidth="1"/>
    <col min="15887" max="16128" width="9.140625" style="57"/>
    <col min="16129" max="16129" width="18.5703125" style="57" customWidth="1"/>
    <col min="16130" max="16131" width="16.85546875" style="57" customWidth="1"/>
    <col min="16132" max="16132" width="22.5703125" style="57" customWidth="1"/>
    <col min="16133" max="16133" width="18.140625" style="57" customWidth="1"/>
    <col min="16134" max="16134" width="16.7109375" style="57" customWidth="1"/>
    <col min="16135" max="16135" width="11.7109375" style="57" customWidth="1"/>
    <col min="16136" max="16136" width="17.140625" style="57" customWidth="1"/>
    <col min="16137" max="16137" width="22.28515625" style="57" customWidth="1"/>
    <col min="16138" max="16141" width="9.140625" style="57"/>
    <col min="16142" max="16142" width="8.28515625" style="57" customWidth="1"/>
    <col min="16143" max="16384" width="9.140625" style="57"/>
  </cols>
  <sheetData>
    <row r="4" spans="1:15" ht="72.75" customHeight="1">
      <c r="A4" s="22"/>
      <c r="B4" s="22"/>
      <c r="C4" s="22"/>
      <c r="D4" s="22"/>
      <c r="E4" s="50"/>
      <c r="F4" s="22"/>
      <c r="G4" s="22"/>
      <c r="H4" s="22"/>
      <c r="I4" s="22"/>
      <c r="J4" s="22"/>
      <c r="K4" s="305" t="s">
        <v>372</v>
      </c>
      <c r="L4" s="305"/>
      <c r="M4" s="305"/>
      <c r="N4" s="305"/>
      <c r="O4" s="56"/>
    </row>
    <row r="5" spans="1:15" ht="15.75">
      <c r="A5" s="415"/>
      <c r="B5" s="415"/>
      <c r="C5" s="415"/>
      <c r="D5" s="415"/>
      <c r="E5" s="415"/>
      <c r="F5" s="415"/>
      <c r="G5" s="22"/>
      <c r="H5" s="22"/>
      <c r="I5" s="22"/>
      <c r="J5" s="22"/>
      <c r="K5" s="22"/>
      <c r="L5" s="22"/>
      <c r="M5" s="22"/>
      <c r="N5" s="22"/>
    </row>
    <row r="6" spans="1:15" ht="96" customHeight="1">
      <c r="A6" s="416" t="s">
        <v>173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</row>
    <row r="7" spans="1:15" ht="21" customHeight="1">
      <c r="A7" s="417" t="s">
        <v>177</v>
      </c>
      <c r="B7" s="417"/>
      <c r="C7" s="417"/>
      <c r="D7" s="417"/>
      <c r="E7" s="417"/>
      <c r="F7" s="417"/>
      <c r="G7" s="417"/>
      <c r="H7" s="417"/>
      <c r="I7" s="417"/>
      <c r="J7" s="418"/>
      <c r="K7" s="418"/>
      <c r="L7" s="418"/>
      <c r="M7" s="418"/>
      <c r="N7" s="418"/>
    </row>
    <row r="8" spans="1:15" ht="36" customHeight="1">
      <c r="A8" s="412" t="s">
        <v>174</v>
      </c>
      <c r="B8" s="412" t="s">
        <v>158</v>
      </c>
      <c r="C8" s="420" t="s">
        <v>159</v>
      </c>
      <c r="D8" s="421"/>
      <c r="E8" s="422"/>
      <c r="F8" s="411" t="s">
        <v>160</v>
      </c>
      <c r="G8" s="411" t="s">
        <v>161</v>
      </c>
      <c r="H8" s="411" t="s">
        <v>162</v>
      </c>
      <c r="I8" s="411" t="s">
        <v>175</v>
      </c>
      <c r="J8" s="410" t="s">
        <v>164</v>
      </c>
      <c r="K8" s="410"/>
      <c r="L8" s="410"/>
      <c r="M8" s="410"/>
      <c r="N8" s="410"/>
      <c r="O8" s="410"/>
    </row>
    <row r="9" spans="1:15" ht="15" customHeight="1">
      <c r="A9" s="419"/>
      <c r="B9" s="419"/>
      <c r="C9" s="412" t="s">
        <v>165</v>
      </c>
      <c r="D9" s="412" t="s">
        <v>166</v>
      </c>
      <c r="E9" s="412" t="s">
        <v>167</v>
      </c>
      <c r="F9" s="411"/>
      <c r="G9" s="411"/>
      <c r="H9" s="411"/>
      <c r="I9" s="411"/>
      <c r="J9" s="411" t="s">
        <v>307</v>
      </c>
      <c r="K9" s="411" t="s">
        <v>308</v>
      </c>
      <c r="L9" s="411" t="s">
        <v>309</v>
      </c>
      <c r="M9" s="411" t="s">
        <v>310</v>
      </c>
      <c r="N9" s="411" t="s">
        <v>311</v>
      </c>
      <c r="O9" s="411" t="s">
        <v>312</v>
      </c>
    </row>
    <row r="10" spans="1:15" ht="141.75" customHeight="1">
      <c r="A10" s="413"/>
      <c r="B10" s="413"/>
      <c r="C10" s="413"/>
      <c r="D10" s="413"/>
      <c r="E10" s="413"/>
      <c r="F10" s="411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5.75">
      <c r="A11" s="49">
        <v>1</v>
      </c>
      <c r="B11" s="49">
        <v>2</v>
      </c>
      <c r="C11" s="58">
        <v>3</v>
      </c>
      <c r="D11" s="58">
        <v>4</v>
      </c>
      <c r="E11" s="58">
        <v>5</v>
      </c>
      <c r="F11" s="48">
        <v>6</v>
      </c>
      <c r="G11" s="48">
        <v>7</v>
      </c>
      <c r="H11" s="48">
        <v>8</v>
      </c>
      <c r="I11" s="48">
        <v>9</v>
      </c>
      <c r="J11" s="141">
        <v>10</v>
      </c>
      <c r="K11" s="141">
        <v>11</v>
      </c>
      <c r="L11" s="141">
        <v>12</v>
      </c>
      <c r="M11" s="141">
        <v>13</v>
      </c>
      <c r="N11" s="141">
        <v>14</v>
      </c>
      <c r="O11" s="141">
        <v>15</v>
      </c>
    </row>
    <row r="12" spans="1:15" ht="15.7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156"/>
    </row>
    <row r="13" spans="1:15" ht="15.75">
      <c r="A13" s="414" t="s">
        <v>176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</row>
  </sheetData>
  <mergeCells count="22">
    <mergeCell ref="K4:N4"/>
    <mergeCell ref="A13:O13"/>
    <mergeCell ref="E9:E10"/>
    <mergeCell ref="J9:J10"/>
    <mergeCell ref="K9:K10"/>
    <mergeCell ref="L9:L10"/>
    <mergeCell ref="M9:M10"/>
    <mergeCell ref="A5:F5"/>
    <mergeCell ref="A6:N6"/>
    <mergeCell ref="A7:N7"/>
    <mergeCell ref="A8:A10"/>
    <mergeCell ref="B8:B10"/>
    <mergeCell ref="C8:E8"/>
    <mergeCell ref="F8:F10"/>
    <mergeCell ref="G8:G10"/>
    <mergeCell ref="N9:N10"/>
    <mergeCell ref="J8:O8"/>
    <mergeCell ref="O9:O10"/>
    <mergeCell ref="H8:H10"/>
    <mergeCell ref="I8:I10"/>
    <mergeCell ref="C9:C10"/>
    <mergeCell ref="D9:D10"/>
  </mergeCells>
  <pageMargins left="0.59055118110236227" right="0.59055118110236227" top="1.1811023622047245" bottom="0.19685039370078741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A5" sqref="A5:N5"/>
    </sheetView>
  </sheetViews>
  <sheetFormatPr defaultRowHeight="15"/>
  <cols>
    <col min="1" max="1" width="17.5703125" style="57" customWidth="1"/>
    <col min="2" max="2" width="12.7109375" style="57" customWidth="1"/>
    <col min="3" max="3" width="13.7109375" style="57" customWidth="1"/>
    <col min="4" max="4" width="20.42578125" style="57" customWidth="1"/>
    <col min="5" max="5" width="14.42578125" style="57" customWidth="1"/>
    <col min="6" max="6" width="15.7109375" style="57" customWidth="1"/>
    <col min="7" max="7" width="11.85546875" style="57" customWidth="1"/>
    <col min="8" max="8" width="18.28515625" style="57" customWidth="1"/>
    <col min="9" max="9" width="16.28515625" style="57" customWidth="1"/>
    <col min="10" max="10" width="10.5703125" style="57" customWidth="1"/>
    <col min="11" max="11" width="13.5703125" style="57" customWidth="1"/>
    <col min="12" max="12" width="12.5703125" style="57" customWidth="1"/>
    <col min="13" max="13" width="12.85546875" style="57" customWidth="1"/>
    <col min="14" max="256" width="9.140625" style="57"/>
    <col min="257" max="257" width="17.5703125" style="57" customWidth="1"/>
    <col min="258" max="258" width="12.7109375" style="57" customWidth="1"/>
    <col min="259" max="259" width="13.7109375" style="57" customWidth="1"/>
    <col min="260" max="260" width="20.42578125" style="57" customWidth="1"/>
    <col min="261" max="261" width="14.42578125" style="57" customWidth="1"/>
    <col min="262" max="262" width="15.7109375" style="57" customWidth="1"/>
    <col min="263" max="263" width="11.85546875" style="57" customWidth="1"/>
    <col min="264" max="264" width="18.28515625" style="57" customWidth="1"/>
    <col min="265" max="265" width="16.28515625" style="57" customWidth="1"/>
    <col min="266" max="266" width="10.5703125" style="57" customWidth="1"/>
    <col min="267" max="267" width="13.5703125" style="57" customWidth="1"/>
    <col min="268" max="268" width="12.5703125" style="57" customWidth="1"/>
    <col min="269" max="269" width="12.85546875" style="57" customWidth="1"/>
    <col min="270" max="512" width="9.140625" style="57"/>
    <col min="513" max="513" width="17.5703125" style="57" customWidth="1"/>
    <col min="514" max="514" width="12.7109375" style="57" customWidth="1"/>
    <col min="515" max="515" width="13.7109375" style="57" customWidth="1"/>
    <col min="516" max="516" width="20.42578125" style="57" customWidth="1"/>
    <col min="517" max="517" width="14.42578125" style="57" customWidth="1"/>
    <col min="518" max="518" width="15.7109375" style="57" customWidth="1"/>
    <col min="519" max="519" width="11.85546875" style="57" customWidth="1"/>
    <col min="520" max="520" width="18.28515625" style="57" customWidth="1"/>
    <col min="521" max="521" width="16.28515625" style="57" customWidth="1"/>
    <col min="522" max="522" width="10.5703125" style="57" customWidth="1"/>
    <col min="523" max="523" width="13.5703125" style="57" customWidth="1"/>
    <col min="524" max="524" width="12.5703125" style="57" customWidth="1"/>
    <col min="525" max="525" width="12.85546875" style="57" customWidth="1"/>
    <col min="526" max="768" width="9.140625" style="57"/>
    <col min="769" max="769" width="17.5703125" style="57" customWidth="1"/>
    <col min="770" max="770" width="12.7109375" style="57" customWidth="1"/>
    <col min="771" max="771" width="13.7109375" style="57" customWidth="1"/>
    <col min="772" max="772" width="20.42578125" style="57" customWidth="1"/>
    <col min="773" max="773" width="14.42578125" style="57" customWidth="1"/>
    <col min="774" max="774" width="15.7109375" style="57" customWidth="1"/>
    <col min="775" max="775" width="11.85546875" style="57" customWidth="1"/>
    <col min="776" max="776" width="18.28515625" style="57" customWidth="1"/>
    <col min="777" max="777" width="16.28515625" style="57" customWidth="1"/>
    <col min="778" max="778" width="10.5703125" style="57" customWidth="1"/>
    <col min="779" max="779" width="13.5703125" style="57" customWidth="1"/>
    <col min="780" max="780" width="12.5703125" style="57" customWidth="1"/>
    <col min="781" max="781" width="12.85546875" style="57" customWidth="1"/>
    <col min="782" max="1024" width="9.140625" style="57"/>
    <col min="1025" max="1025" width="17.5703125" style="57" customWidth="1"/>
    <col min="1026" max="1026" width="12.7109375" style="57" customWidth="1"/>
    <col min="1027" max="1027" width="13.7109375" style="57" customWidth="1"/>
    <col min="1028" max="1028" width="20.42578125" style="57" customWidth="1"/>
    <col min="1029" max="1029" width="14.42578125" style="57" customWidth="1"/>
    <col min="1030" max="1030" width="15.7109375" style="57" customWidth="1"/>
    <col min="1031" max="1031" width="11.85546875" style="57" customWidth="1"/>
    <col min="1032" max="1032" width="18.28515625" style="57" customWidth="1"/>
    <col min="1033" max="1033" width="16.28515625" style="57" customWidth="1"/>
    <col min="1034" max="1034" width="10.5703125" style="57" customWidth="1"/>
    <col min="1035" max="1035" width="13.5703125" style="57" customWidth="1"/>
    <col min="1036" max="1036" width="12.5703125" style="57" customWidth="1"/>
    <col min="1037" max="1037" width="12.85546875" style="57" customWidth="1"/>
    <col min="1038" max="1280" width="9.140625" style="57"/>
    <col min="1281" max="1281" width="17.5703125" style="57" customWidth="1"/>
    <col min="1282" max="1282" width="12.7109375" style="57" customWidth="1"/>
    <col min="1283" max="1283" width="13.7109375" style="57" customWidth="1"/>
    <col min="1284" max="1284" width="20.42578125" style="57" customWidth="1"/>
    <col min="1285" max="1285" width="14.42578125" style="57" customWidth="1"/>
    <col min="1286" max="1286" width="15.7109375" style="57" customWidth="1"/>
    <col min="1287" max="1287" width="11.85546875" style="57" customWidth="1"/>
    <col min="1288" max="1288" width="18.28515625" style="57" customWidth="1"/>
    <col min="1289" max="1289" width="16.28515625" style="57" customWidth="1"/>
    <col min="1290" max="1290" width="10.5703125" style="57" customWidth="1"/>
    <col min="1291" max="1291" width="13.5703125" style="57" customWidth="1"/>
    <col min="1292" max="1292" width="12.5703125" style="57" customWidth="1"/>
    <col min="1293" max="1293" width="12.85546875" style="57" customWidth="1"/>
    <col min="1294" max="1536" width="9.140625" style="57"/>
    <col min="1537" max="1537" width="17.5703125" style="57" customWidth="1"/>
    <col min="1538" max="1538" width="12.7109375" style="57" customWidth="1"/>
    <col min="1539" max="1539" width="13.7109375" style="57" customWidth="1"/>
    <col min="1540" max="1540" width="20.42578125" style="57" customWidth="1"/>
    <col min="1541" max="1541" width="14.42578125" style="57" customWidth="1"/>
    <col min="1542" max="1542" width="15.7109375" style="57" customWidth="1"/>
    <col min="1543" max="1543" width="11.85546875" style="57" customWidth="1"/>
    <col min="1544" max="1544" width="18.28515625" style="57" customWidth="1"/>
    <col min="1545" max="1545" width="16.28515625" style="57" customWidth="1"/>
    <col min="1546" max="1546" width="10.5703125" style="57" customWidth="1"/>
    <col min="1547" max="1547" width="13.5703125" style="57" customWidth="1"/>
    <col min="1548" max="1548" width="12.5703125" style="57" customWidth="1"/>
    <col min="1549" max="1549" width="12.85546875" style="57" customWidth="1"/>
    <col min="1550" max="1792" width="9.140625" style="57"/>
    <col min="1793" max="1793" width="17.5703125" style="57" customWidth="1"/>
    <col min="1794" max="1794" width="12.7109375" style="57" customWidth="1"/>
    <col min="1795" max="1795" width="13.7109375" style="57" customWidth="1"/>
    <col min="1796" max="1796" width="20.42578125" style="57" customWidth="1"/>
    <col min="1797" max="1797" width="14.42578125" style="57" customWidth="1"/>
    <col min="1798" max="1798" width="15.7109375" style="57" customWidth="1"/>
    <col min="1799" max="1799" width="11.85546875" style="57" customWidth="1"/>
    <col min="1800" max="1800" width="18.28515625" style="57" customWidth="1"/>
    <col min="1801" max="1801" width="16.28515625" style="57" customWidth="1"/>
    <col min="1802" max="1802" width="10.5703125" style="57" customWidth="1"/>
    <col min="1803" max="1803" width="13.5703125" style="57" customWidth="1"/>
    <col min="1804" max="1804" width="12.5703125" style="57" customWidth="1"/>
    <col min="1805" max="1805" width="12.85546875" style="57" customWidth="1"/>
    <col min="1806" max="2048" width="9.140625" style="57"/>
    <col min="2049" max="2049" width="17.5703125" style="57" customWidth="1"/>
    <col min="2050" max="2050" width="12.7109375" style="57" customWidth="1"/>
    <col min="2051" max="2051" width="13.7109375" style="57" customWidth="1"/>
    <col min="2052" max="2052" width="20.42578125" style="57" customWidth="1"/>
    <col min="2053" max="2053" width="14.42578125" style="57" customWidth="1"/>
    <col min="2054" max="2054" width="15.7109375" style="57" customWidth="1"/>
    <col min="2055" max="2055" width="11.85546875" style="57" customWidth="1"/>
    <col min="2056" max="2056" width="18.28515625" style="57" customWidth="1"/>
    <col min="2057" max="2057" width="16.28515625" style="57" customWidth="1"/>
    <col min="2058" max="2058" width="10.5703125" style="57" customWidth="1"/>
    <col min="2059" max="2059" width="13.5703125" style="57" customWidth="1"/>
    <col min="2060" max="2060" width="12.5703125" style="57" customWidth="1"/>
    <col min="2061" max="2061" width="12.85546875" style="57" customWidth="1"/>
    <col min="2062" max="2304" width="9.140625" style="57"/>
    <col min="2305" max="2305" width="17.5703125" style="57" customWidth="1"/>
    <col min="2306" max="2306" width="12.7109375" style="57" customWidth="1"/>
    <col min="2307" max="2307" width="13.7109375" style="57" customWidth="1"/>
    <col min="2308" max="2308" width="20.42578125" style="57" customWidth="1"/>
    <col min="2309" max="2309" width="14.42578125" style="57" customWidth="1"/>
    <col min="2310" max="2310" width="15.7109375" style="57" customWidth="1"/>
    <col min="2311" max="2311" width="11.85546875" style="57" customWidth="1"/>
    <col min="2312" max="2312" width="18.28515625" style="57" customWidth="1"/>
    <col min="2313" max="2313" width="16.28515625" style="57" customWidth="1"/>
    <col min="2314" max="2314" width="10.5703125" style="57" customWidth="1"/>
    <col min="2315" max="2315" width="13.5703125" style="57" customWidth="1"/>
    <col min="2316" max="2316" width="12.5703125" style="57" customWidth="1"/>
    <col min="2317" max="2317" width="12.85546875" style="57" customWidth="1"/>
    <col min="2318" max="2560" width="9.140625" style="57"/>
    <col min="2561" max="2561" width="17.5703125" style="57" customWidth="1"/>
    <col min="2562" max="2562" width="12.7109375" style="57" customWidth="1"/>
    <col min="2563" max="2563" width="13.7109375" style="57" customWidth="1"/>
    <col min="2564" max="2564" width="20.42578125" style="57" customWidth="1"/>
    <col min="2565" max="2565" width="14.42578125" style="57" customWidth="1"/>
    <col min="2566" max="2566" width="15.7109375" style="57" customWidth="1"/>
    <col min="2567" max="2567" width="11.85546875" style="57" customWidth="1"/>
    <col min="2568" max="2568" width="18.28515625" style="57" customWidth="1"/>
    <col min="2569" max="2569" width="16.28515625" style="57" customWidth="1"/>
    <col min="2570" max="2570" width="10.5703125" style="57" customWidth="1"/>
    <col min="2571" max="2571" width="13.5703125" style="57" customWidth="1"/>
    <col min="2572" max="2572" width="12.5703125" style="57" customWidth="1"/>
    <col min="2573" max="2573" width="12.85546875" style="57" customWidth="1"/>
    <col min="2574" max="2816" width="9.140625" style="57"/>
    <col min="2817" max="2817" width="17.5703125" style="57" customWidth="1"/>
    <col min="2818" max="2818" width="12.7109375" style="57" customWidth="1"/>
    <col min="2819" max="2819" width="13.7109375" style="57" customWidth="1"/>
    <col min="2820" max="2820" width="20.42578125" style="57" customWidth="1"/>
    <col min="2821" max="2821" width="14.42578125" style="57" customWidth="1"/>
    <col min="2822" max="2822" width="15.7109375" style="57" customWidth="1"/>
    <col min="2823" max="2823" width="11.85546875" style="57" customWidth="1"/>
    <col min="2824" max="2824" width="18.28515625" style="57" customWidth="1"/>
    <col min="2825" max="2825" width="16.28515625" style="57" customWidth="1"/>
    <col min="2826" max="2826" width="10.5703125" style="57" customWidth="1"/>
    <col min="2827" max="2827" width="13.5703125" style="57" customWidth="1"/>
    <col min="2828" max="2828" width="12.5703125" style="57" customWidth="1"/>
    <col min="2829" max="2829" width="12.85546875" style="57" customWidth="1"/>
    <col min="2830" max="3072" width="9.140625" style="57"/>
    <col min="3073" max="3073" width="17.5703125" style="57" customWidth="1"/>
    <col min="3074" max="3074" width="12.7109375" style="57" customWidth="1"/>
    <col min="3075" max="3075" width="13.7109375" style="57" customWidth="1"/>
    <col min="3076" max="3076" width="20.42578125" style="57" customWidth="1"/>
    <col min="3077" max="3077" width="14.42578125" style="57" customWidth="1"/>
    <col min="3078" max="3078" width="15.7109375" style="57" customWidth="1"/>
    <col min="3079" max="3079" width="11.85546875" style="57" customWidth="1"/>
    <col min="3080" max="3080" width="18.28515625" style="57" customWidth="1"/>
    <col min="3081" max="3081" width="16.28515625" style="57" customWidth="1"/>
    <col min="3082" max="3082" width="10.5703125" style="57" customWidth="1"/>
    <col min="3083" max="3083" width="13.5703125" style="57" customWidth="1"/>
    <col min="3084" max="3084" width="12.5703125" style="57" customWidth="1"/>
    <col min="3085" max="3085" width="12.85546875" style="57" customWidth="1"/>
    <col min="3086" max="3328" width="9.140625" style="57"/>
    <col min="3329" max="3329" width="17.5703125" style="57" customWidth="1"/>
    <col min="3330" max="3330" width="12.7109375" style="57" customWidth="1"/>
    <col min="3331" max="3331" width="13.7109375" style="57" customWidth="1"/>
    <col min="3332" max="3332" width="20.42578125" style="57" customWidth="1"/>
    <col min="3333" max="3333" width="14.42578125" style="57" customWidth="1"/>
    <col min="3334" max="3334" width="15.7109375" style="57" customWidth="1"/>
    <col min="3335" max="3335" width="11.85546875" style="57" customWidth="1"/>
    <col min="3336" max="3336" width="18.28515625" style="57" customWidth="1"/>
    <col min="3337" max="3337" width="16.28515625" style="57" customWidth="1"/>
    <col min="3338" max="3338" width="10.5703125" style="57" customWidth="1"/>
    <col min="3339" max="3339" width="13.5703125" style="57" customWidth="1"/>
    <col min="3340" max="3340" width="12.5703125" style="57" customWidth="1"/>
    <col min="3341" max="3341" width="12.85546875" style="57" customWidth="1"/>
    <col min="3342" max="3584" width="9.140625" style="57"/>
    <col min="3585" max="3585" width="17.5703125" style="57" customWidth="1"/>
    <col min="3586" max="3586" width="12.7109375" style="57" customWidth="1"/>
    <col min="3587" max="3587" width="13.7109375" style="57" customWidth="1"/>
    <col min="3588" max="3588" width="20.42578125" style="57" customWidth="1"/>
    <col min="3589" max="3589" width="14.42578125" style="57" customWidth="1"/>
    <col min="3590" max="3590" width="15.7109375" style="57" customWidth="1"/>
    <col min="3591" max="3591" width="11.85546875" style="57" customWidth="1"/>
    <col min="3592" max="3592" width="18.28515625" style="57" customWidth="1"/>
    <col min="3593" max="3593" width="16.28515625" style="57" customWidth="1"/>
    <col min="3594" max="3594" width="10.5703125" style="57" customWidth="1"/>
    <col min="3595" max="3595" width="13.5703125" style="57" customWidth="1"/>
    <col min="3596" max="3596" width="12.5703125" style="57" customWidth="1"/>
    <col min="3597" max="3597" width="12.85546875" style="57" customWidth="1"/>
    <col min="3598" max="3840" width="9.140625" style="57"/>
    <col min="3841" max="3841" width="17.5703125" style="57" customWidth="1"/>
    <col min="3842" max="3842" width="12.7109375" style="57" customWidth="1"/>
    <col min="3843" max="3843" width="13.7109375" style="57" customWidth="1"/>
    <col min="3844" max="3844" width="20.42578125" style="57" customWidth="1"/>
    <col min="3845" max="3845" width="14.42578125" style="57" customWidth="1"/>
    <col min="3846" max="3846" width="15.7109375" style="57" customWidth="1"/>
    <col min="3847" max="3847" width="11.85546875" style="57" customWidth="1"/>
    <col min="3848" max="3848" width="18.28515625" style="57" customWidth="1"/>
    <col min="3849" max="3849" width="16.28515625" style="57" customWidth="1"/>
    <col min="3850" max="3850" width="10.5703125" style="57" customWidth="1"/>
    <col min="3851" max="3851" width="13.5703125" style="57" customWidth="1"/>
    <col min="3852" max="3852" width="12.5703125" style="57" customWidth="1"/>
    <col min="3853" max="3853" width="12.85546875" style="57" customWidth="1"/>
    <col min="3854" max="4096" width="9.140625" style="57"/>
    <col min="4097" max="4097" width="17.5703125" style="57" customWidth="1"/>
    <col min="4098" max="4098" width="12.7109375" style="57" customWidth="1"/>
    <col min="4099" max="4099" width="13.7109375" style="57" customWidth="1"/>
    <col min="4100" max="4100" width="20.42578125" style="57" customWidth="1"/>
    <col min="4101" max="4101" width="14.42578125" style="57" customWidth="1"/>
    <col min="4102" max="4102" width="15.7109375" style="57" customWidth="1"/>
    <col min="4103" max="4103" width="11.85546875" style="57" customWidth="1"/>
    <col min="4104" max="4104" width="18.28515625" style="57" customWidth="1"/>
    <col min="4105" max="4105" width="16.28515625" style="57" customWidth="1"/>
    <col min="4106" max="4106" width="10.5703125" style="57" customWidth="1"/>
    <col min="4107" max="4107" width="13.5703125" style="57" customWidth="1"/>
    <col min="4108" max="4108" width="12.5703125" style="57" customWidth="1"/>
    <col min="4109" max="4109" width="12.85546875" style="57" customWidth="1"/>
    <col min="4110" max="4352" width="9.140625" style="57"/>
    <col min="4353" max="4353" width="17.5703125" style="57" customWidth="1"/>
    <col min="4354" max="4354" width="12.7109375" style="57" customWidth="1"/>
    <col min="4355" max="4355" width="13.7109375" style="57" customWidth="1"/>
    <col min="4356" max="4356" width="20.42578125" style="57" customWidth="1"/>
    <col min="4357" max="4357" width="14.42578125" style="57" customWidth="1"/>
    <col min="4358" max="4358" width="15.7109375" style="57" customWidth="1"/>
    <col min="4359" max="4359" width="11.85546875" style="57" customWidth="1"/>
    <col min="4360" max="4360" width="18.28515625" style="57" customWidth="1"/>
    <col min="4361" max="4361" width="16.28515625" style="57" customWidth="1"/>
    <col min="4362" max="4362" width="10.5703125" style="57" customWidth="1"/>
    <col min="4363" max="4363" width="13.5703125" style="57" customWidth="1"/>
    <col min="4364" max="4364" width="12.5703125" style="57" customWidth="1"/>
    <col min="4365" max="4365" width="12.85546875" style="57" customWidth="1"/>
    <col min="4366" max="4608" width="9.140625" style="57"/>
    <col min="4609" max="4609" width="17.5703125" style="57" customWidth="1"/>
    <col min="4610" max="4610" width="12.7109375" style="57" customWidth="1"/>
    <col min="4611" max="4611" width="13.7109375" style="57" customWidth="1"/>
    <col min="4612" max="4612" width="20.42578125" style="57" customWidth="1"/>
    <col min="4613" max="4613" width="14.42578125" style="57" customWidth="1"/>
    <col min="4614" max="4614" width="15.7109375" style="57" customWidth="1"/>
    <col min="4615" max="4615" width="11.85546875" style="57" customWidth="1"/>
    <col min="4616" max="4616" width="18.28515625" style="57" customWidth="1"/>
    <col min="4617" max="4617" width="16.28515625" style="57" customWidth="1"/>
    <col min="4618" max="4618" width="10.5703125" style="57" customWidth="1"/>
    <col min="4619" max="4619" width="13.5703125" style="57" customWidth="1"/>
    <col min="4620" max="4620" width="12.5703125" style="57" customWidth="1"/>
    <col min="4621" max="4621" width="12.85546875" style="57" customWidth="1"/>
    <col min="4622" max="4864" width="9.140625" style="57"/>
    <col min="4865" max="4865" width="17.5703125" style="57" customWidth="1"/>
    <col min="4866" max="4866" width="12.7109375" style="57" customWidth="1"/>
    <col min="4867" max="4867" width="13.7109375" style="57" customWidth="1"/>
    <col min="4868" max="4868" width="20.42578125" style="57" customWidth="1"/>
    <col min="4869" max="4869" width="14.42578125" style="57" customWidth="1"/>
    <col min="4870" max="4870" width="15.7109375" style="57" customWidth="1"/>
    <col min="4871" max="4871" width="11.85546875" style="57" customWidth="1"/>
    <col min="4872" max="4872" width="18.28515625" style="57" customWidth="1"/>
    <col min="4873" max="4873" width="16.28515625" style="57" customWidth="1"/>
    <col min="4874" max="4874" width="10.5703125" style="57" customWidth="1"/>
    <col min="4875" max="4875" width="13.5703125" style="57" customWidth="1"/>
    <col min="4876" max="4876" width="12.5703125" style="57" customWidth="1"/>
    <col min="4877" max="4877" width="12.85546875" style="57" customWidth="1"/>
    <col min="4878" max="5120" width="9.140625" style="57"/>
    <col min="5121" max="5121" width="17.5703125" style="57" customWidth="1"/>
    <col min="5122" max="5122" width="12.7109375" style="57" customWidth="1"/>
    <col min="5123" max="5123" width="13.7109375" style="57" customWidth="1"/>
    <col min="5124" max="5124" width="20.42578125" style="57" customWidth="1"/>
    <col min="5125" max="5125" width="14.42578125" style="57" customWidth="1"/>
    <col min="5126" max="5126" width="15.7109375" style="57" customWidth="1"/>
    <col min="5127" max="5127" width="11.85546875" style="57" customWidth="1"/>
    <col min="5128" max="5128" width="18.28515625" style="57" customWidth="1"/>
    <col min="5129" max="5129" width="16.28515625" style="57" customWidth="1"/>
    <col min="5130" max="5130" width="10.5703125" style="57" customWidth="1"/>
    <col min="5131" max="5131" width="13.5703125" style="57" customWidth="1"/>
    <col min="5132" max="5132" width="12.5703125" style="57" customWidth="1"/>
    <col min="5133" max="5133" width="12.85546875" style="57" customWidth="1"/>
    <col min="5134" max="5376" width="9.140625" style="57"/>
    <col min="5377" max="5377" width="17.5703125" style="57" customWidth="1"/>
    <col min="5378" max="5378" width="12.7109375" style="57" customWidth="1"/>
    <col min="5379" max="5379" width="13.7109375" style="57" customWidth="1"/>
    <col min="5380" max="5380" width="20.42578125" style="57" customWidth="1"/>
    <col min="5381" max="5381" width="14.42578125" style="57" customWidth="1"/>
    <col min="5382" max="5382" width="15.7109375" style="57" customWidth="1"/>
    <col min="5383" max="5383" width="11.85546875" style="57" customWidth="1"/>
    <col min="5384" max="5384" width="18.28515625" style="57" customWidth="1"/>
    <col min="5385" max="5385" width="16.28515625" style="57" customWidth="1"/>
    <col min="5386" max="5386" width="10.5703125" style="57" customWidth="1"/>
    <col min="5387" max="5387" width="13.5703125" style="57" customWidth="1"/>
    <col min="5388" max="5388" width="12.5703125" style="57" customWidth="1"/>
    <col min="5389" max="5389" width="12.85546875" style="57" customWidth="1"/>
    <col min="5390" max="5632" width="9.140625" style="57"/>
    <col min="5633" max="5633" width="17.5703125" style="57" customWidth="1"/>
    <col min="5634" max="5634" width="12.7109375" style="57" customWidth="1"/>
    <col min="5635" max="5635" width="13.7109375" style="57" customWidth="1"/>
    <col min="5636" max="5636" width="20.42578125" style="57" customWidth="1"/>
    <col min="5637" max="5637" width="14.42578125" style="57" customWidth="1"/>
    <col min="5638" max="5638" width="15.7109375" style="57" customWidth="1"/>
    <col min="5639" max="5639" width="11.85546875" style="57" customWidth="1"/>
    <col min="5640" max="5640" width="18.28515625" style="57" customWidth="1"/>
    <col min="5641" max="5641" width="16.28515625" style="57" customWidth="1"/>
    <col min="5642" max="5642" width="10.5703125" style="57" customWidth="1"/>
    <col min="5643" max="5643" width="13.5703125" style="57" customWidth="1"/>
    <col min="5644" max="5644" width="12.5703125" style="57" customWidth="1"/>
    <col min="5645" max="5645" width="12.85546875" style="57" customWidth="1"/>
    <col min="5646" max="5888" width="9.140625" style="57"/>
    <col min="5889" max="5889" width="17.5703125" style="57" customWidth="1"/>
    <col min="5890" max="5890" width="12.7109375" style="57" customWidth="1"/>
    <col min="5891" max="5891" width="13.7109375" style="57" customWidth="1"/>
    <col min="5892" max="5892" width="20.42578125" style="57" customWidth="1"/>
    <col min="5893" max="5893" width="14.42578125" style="57" customWidth="1"/>
    <col min="5894" max="5894" width="15.7109375" style="57" customWidth="1"/>
    <col min="5895" max="5895" width="11.85546875" style="57" customWidth="1"/>
    <col min="5896" max="5896" width="18.28515625" style="57" customWidth="1"/>
    <col min="5897" max="5897" width="16.28515625" style="57" customWidth="1"/>
    <col min="5898" max="5898" width="10.5703125" style="57" customWidth="1"/>
    <col min="5899" max="5899" width="13.5703125" style="57" customWidth="1"/>
    <col min="5900" max="5900" width="12.5703125" style="57" customWidth="1"/>
    <col min="5901" max="5901" width="12.85546875" style="57" customWidth="1"/>
    <col min="5902" max="6144" width="9.140625" style="57"/>
    <col min="6145" max="6145" width="17.5703125" style="57" customWidth="1"/>
    <col min="6146" max="6146" width="12.7109375" style="57" customWidth="1"/>
    <col min="6147" max="6147" width="13.7109375" style="57" customWidth="1"/>
    <col min="6148" max="6148" width="20.42578125" style="57" customWidth="1"/>
    <col min="6149" max="6149" width="14.42578125" style="57" customWidth="1"/>
    <col min="6150" max="6150" width="15.7109375" style="57" customWidth="1"/>
    <col min="6151" max="6151" width="11.85546875" style="57" customWidth="1"/>
    <col min="6152" max="6152" width="18.28515625" style="57" customWidth="1"/>
    <col min="6153" max="6153" width="16.28515625" style="57" customWidth="1"/>
    <col min="6154" max="6154" width="10.5703125" style="57" customWidth="1"/>
    <col min="6155" max="6155" width="13.5703125" style="57" customWidth="1"/>
    <col min="6156" max="6156" width="12.5703125" style="57" customWidth="1"/>
    <col min="6157" max="6157" width="12.85546875" style="57" customWidth="1"/>
    <col min="6158" max="6400" width="9.140625" style="57"/>
    <col min="6401" max="6401" width="17.5703125" style="57" customWidth="1"/>
    <col min="6402" max="6402" width="12.7109375" style="57" customWidth="1"/>
    <col min="6403" max="6403" width="13.7109375" style="57" customWidth="1"/>
    <col min="6404" max="6404" width="20.42578125" style="57" customWidth="1"/>
    <col min="6405" max="6405" width="14.42578125" style="57" customWidth="1"/>
    <col min="6406" max="6406" width="15.7109375" style="57" customWidth="1"/>
    <col min="6407" max="6407" width="11.85546875" style="57" customWidth="1"/>
    <col min="6408" max="6408" width="18.28515625" style="57" customWidth="1"/>
    <col min="6409" max="6409" width="16.28515625" style="57" customWidth="1"/>
    <col min="6410" max="6410" width="10.5703125" style="57" customWidth="1"/>
    <col min="6411" max="6411" width="13.5703125" style="57" customWidth="1"/>
    <col min="6412" max="6412" width="12.5703125" style="57" customWidth="1"/>
    <col min="6413" max="6413" width="12.85546875" style="57" customWidth="1"/>
    <col min="6414" max="6656" width="9.140625" style="57"/>
    <col min="6657" max="6657" width="17.5703125" style="57" customWidth="1"/>
    <col min="6658" max="6658" width="12.7109375" style="57" customWidth="1"/>
    <col min="6659" max="6659" width="13.7109375" style="57" customWidth="1"/>
    <col min="6660" max="6660" width="20.42578125" style="57" customWidth="1"/>
    <col min="6661" max="6661" width="14.42578125" style="57" customWidth="1"/>
    <col min="6662" max="6662" width="15.7109375" style="57" customWidth="1"/>
    <col min="6663" max="6663" width="11.85546875" style="57" customWidth="1"/>
    <col min="6664" max="6664" width="18.28515625" style="57" customWidth="1"/>
    <col min="6665" max="6665" width="16.28515625" style="57" customWidth="1"/>
    <col min="6666" max="6666" width="10.5703125" style="57" customWidth="1"/>
    <col min="6667" max="6667" width="13.5703125" style="57" customWidth="1"/>
    <col min="6668" max="6668" width="12.5703125" style="57" customWidth="1"/>
    <col min="6669" max="6669" width="12.85546875" style="57" customWidth="1"/>
    <col min="6670" max="6912" width="9.140625" style="57"/>
    <col min="6913" max="6913" width="17.5703125" style="57" customWidth="1"/>
    <col min="6914" max="6914" width="12.7109375" style="57" customWidth="1"/>
    <col min="6915" max="6915" width="13.7109375" style="57" customWidth="1"/>
    <col min="6916" max="6916" width="20.42578125" style="57" customWidth="1"/>
    <col min="6917" max="6917" width="14.42578125" style="57" customWidth="1"/>
    <col min="6918" max="6918" width="15.7109375" style="57" customWidth="1"/>
    <col min="6919" max="6919" width="11.85546875" style="57" customWidth="1"/>
    <col min="6920" max="6920" width="18.28515625" style="57" customWidth="1"/>
    <col min="6921" max="6921" width="16.28515625" style="57" customWidth="1"/>
    <col min="6922" max="6922" width="10.5703125" style="57" customWidth="1"/>
    <col min="6923" max="6923" width="13.5703125" style="57" customWidth="1"/>
    <col min="6924" max="6924" width="12.5703125" style="57" customWidth="1"/>
    <col min="6925" max="6925" width="12.85546875" style="57" customWidth="1"/>
    <col min="6926" max="7168" width="9.140625" style="57"/>
    <col min="7169" max="7169" width="17.5703125" style="57" customWidth="1"/>
    <col min="7170" max="7170" width="12.7109375" style="57" customWidth="1"/>
    <col min="7171" max="7171" width="13.7109375" style="57" customWidth="1"/>
    <col min="7172" max="7172" width="20.42578125" style="57" customWidth="1"/>
    <col min="7173" max="7173" width="14.42578125" style="57" customWidth="1"/>
    <col min="7174" max="7174" width="15.7109375" style="57" customWidth="1"/>
    <col min="7175" max="7175" width="11.85546875" style="57" customWidth="1"/>
    <col min="7176" max="7176" width="18.28515625" style="57" customWidth="1"/>
    <col min="7177" max="7177" width="16.28515625" style="57" customWidth="1"/>
    <col min="7178" max="7178" width="10.5703125" style="57" customWidth="1"/>
    <col min="7179" max="7179" width="13.5703125" style="57" customWidth="1"/>
    <col min="7180" max="7180" width="12.5703125" style="57" customWidth="1"/>
    <col min="7181" max="7181" width="12.85546875" style="57" customWidth="1"/>
    <col min="7182" max="7424" width="9.140625" style="57"/>
    <col min="7425" max="7425" width="17.5703125" style="57" customWidth="1"/>
    <col min="7426" max="7426" width="12.7109375" style="57" customWidth="1"/>
    <col min="7427" max="7427" width="13.7109375" style="57" customWidth="1"/>
    <col min="7428" max="7428" width="20.42578125" style="57" customWidth="1"/>
    <col min="7429" max="7429" width="14.42578125" style="57" customWidth="1"/>
    <col min="7430" max="7430" width="15.7109375" style="57" customWidth="1"/>
    <col min="7431" max="7431" width="11.85546875" style="57" customWidth="1"/>
    <col min="7432" max="7432" width="18.28515625" style="57" customWidth="1"/>
    <col min="7433" max="7433" width="16.28515625" style="57" customWidth="1"/>
    <col min="7434" max="7434" width="10.5703125" style="57" customWidth="1"/>
    <col min="7435" max="7435" width="13.5703125" style="57" customWidth="1"/>
    <col min="7436" max="7436" width="12.5703125" style="57" customWidth="1"/>
    <col min="7437" max="7437" width="12.85546875" style="57" customWidth="1"/>
    <col min="7438" max="7680" width="9.140625" style="57"/>
    <col min="7681" max="7681" width="17.5703125" style="57" customWidth="1"/>
    <col min="7682" max="7682" width="12.7109375" style="57" customWidth="1"/>
    <col min="7683" max="7683" width="13.7109375" style="57" customWidth="1"/>
    <col min="7684" max="7684" width="20.42578125" style="57" customWidth="1"/>
    <col min="7685" max="7685" width="14.42578125" style="57" customWidth="1"/>
    <col min="7686" max="7686" width="15.7109375" style="57" customWidth="1"/>
    <col min="7687" max="7687" width="11.85546875" style="57" customWidth="1"/>
    <col min="7688" max="7688" width="18.28515625" style="57" customWidth="1"/>
    <col min="7689" max="7689" width="16.28515625" style="57" customWidth="1"/>
    <col min="7690" max="7690" width="10.5703125" style="57" customWidth="1"/>
    <col min="7691" max="7691" width="13.5703125" style="57" customWidth="1"/>
    <col min="7692" max="7692" width="12.5703125" style="57" customWidth="1"/>
    <col min="7693" max="7693" width="12.85546875" style="57" customWidth="1"/>
    <col min="7694" max="7936" width="9.140625" style="57"/>
    <col min="7937" max="7937" width="17.5703125" style="57" customWidth="1"/>
    <col min="7938" max="7938" width="12.7109375" style="57" customWidth="1"/>
    <col min="7939" max="7939" width="13.7109375" style="57" customWidth="1"/>
    <col min="7940" max="7940" width="20.42578125" style="57" customWidth="1"/>
    <col min="7941" max="7941" width="14.42578125" style="57" customWidth="1"/>
    <col min="7942" max="7942" width="15.7109375" style="57" customWidth="1"/>
    <col min="7943" max="7943" width="11.85546875" style="57" customWidth="1"/>
    <col min="7944" max="7944" width="18.28515625" style="57" customWidth="1"/>
    <col min="7945" max="7945" width="16.28515625" style="57" customWidth="1"/>
    <col min="7946" max="7946" width="10.5703125" style="57" customWidth="1"/>
    <col min="7947" max="7947" width="13.5703125" style="57" customWidth="1"/>
    <col min="7948" max="7948" width="12.5703125" style="57" customWidth="1"/>
    <col min="7949" max="7949" width="12.85546875" style="57" customWidth="1"/>
    <col min="7950" max="8192" width="9.140625" style="57"/>
    <col min="8193" max="8193" width="17.5703125" style="57" customWidth="1"/>
    <col min="8194" max="8194" width="12.7109375" style="57" customWidth="1"/>
    <col min="8195" max="8195" width="13.7109375" style="57" customWidth="1"/>
    <col min="8196" max="8196" width="20.42578125" style="57" customWidth="1"/>
    <col min="8197" max="8197" width="14.42578125" style="57" customWidth="1"/>
    <col min="8198" max="8198" width="15.7109375" style="57" customWidth="1"/>
    <col min="8199" max="8199" width="11.85546875" style="57" customWidth="1"/>
    <col min="8200" max="8200" width="18.28515625" style="57" customWidth="1"/>
    <col min="8201" max="8201" width="16.28515625" style="57" customWidth="1"/>
    <col min="8202" max="8202" width="10.5703125" style="57" customWidth="1"/>
    <col min="8203" max="8203" width="13.5703125" style="57" customWidth="1"/>
    <col min="8204" max="8204" width="12.5703125" style="57" customWidth="1"/>
    <col min="8205" max="8205" width="12.85546875" style="57" customWidth="1"/>
    <col min="8206" max="8448" width="9.140625" style="57"/>
    <col min="8449" max="8449" width="17.5703125" style="57" customWidth="1"/>
    <col min="8450" max="8450" width="12.7109375" style="57" customWidth="1"/>
    <col min="8451" max="8451" width="13.7109375" style="57" customWidth="1"/>
    <col min="8452" max="8452" width="20.42578125" style="57" customWidth="1"/>
    <col min="8453" max="8453" width="14.42578125" style="57" customWidth="1"/>
    <col min="8454" max="8454" width="15.7109375" style="57" customWidth="1"/>
    <col min="8455" max="8455" width="11.85546875" style="57" customWidth="1"/>
    <col min="8456" max="8456" width="18.28515625" style="57" customWidth="1"/>
    <col min="8457" max="8457" width="16.28515625" style="57" customWidth="1"/>
    <col min="8458" max="8458" width="10.5703125" style="57" customWidth="1"/>
    <col min="8459" max="8459" width="13.5703125" style="57" customWidth="1"/>
    <col min="8460" max="8460" width="12.5703125" style="57" customWidth="1"/>
    <col min="8461" max="8461" width="12.85546875" style="57" customWidth="1"/>
    <col min="8462" max="8704" width="9.140625" style="57"/>
    <col min="8705" max="8705" width="17.5703125" style="57" customWidth="1"/>
    <col min="8706" max="8706" width="12.7109375" style="57" customWidth="1"/>
    <col min="8707" max="8707" width="13.7109375" style="57" customWidth="1"/>
    <col min="8708" max="8708" width="20.42578125" style="57" customWidth="1"/>
    <col min="8709" max="8709" width="14.42578125" style="57" customWidth="1"/>
    <col min="8710" max="8710" width="15.7109375" style="57" customWidth="1"/>
    <col min="8711" max="8711" width="11.85546875" style="57" customWidth="1"/>
    <col min="8712" max="8712" width="18.28515625" style="57" customWidth="1"/>
    <col min="8713" max="8713" width="16.28515625" style="57" customWidth="1"/>
    <col min="8714" max="8714" width="10.5703125" style="57" customWidth="1"/>
    <col min="8715" max="8715" width="13.5703125" style="57" customWidth="1"/>
    <col min="8716" max="8716" width="12.5703125" style="57" customWidth="1"/>
    <col min="8717" max="8717" width="12.85546875" style="57" customWidth="1"/>
    <col min="8718" max="8960" width="9.140625" style="57"/>
    <col min="8961" max="8961" width="17.5703125" style="57" customWidth="1"/>
    <col min="8962" max="8962" width="12.7109375" style="57" customWidth="1"/>
    <col min="8963" max="8963" width="13.7109375" style="57" customWidth="1"/>
    <col min="8964" max="8964" width="20.42578125" style="57" customWidth="1"/>
    <col min="8965" max="8965" width="14.42578125" style="57" customWidth="1"/>
    <col min="8966" max="8966" width="15.7109375" style="57" customWidth="1"/>
    <col min="8967" max="8967" width="11.85546875" style="57" customWidth="1"/>
    <col min="8968" max="8968" width="18.28515625" style="57" customWidth="1"/>
    <col min="8969" max="8969" width="16.28515625" style="57" customWidth="1"/>
    <col min="8970" max="8970" width="10.5703125" style="57" customWidth="1"/>
    <col min="8971" max="8971" width="13.5703125" style="57" customWidth="1"/>
    <col min="8972" max="8972" width="12.5703125" style="57" customWidth="1"/>
    <col min="8973" max="8973" width="12.85546875" style="57" customWidth="1"/>
    <col min="8974" max="9216" width="9.140625" style="57"/>
    <col min="9217" max="9217" width="17.5703125" style="57" customWidth="1"/>
    <col min="9218" max="9218" width="12.7109375" style="57" customWidth="1"/>
    <col min="9219" max="9219" width="13.7109375" style="57" customWidth="1"/>
    <col min="9220" max="9220" width="20.42578125" style="57" customWidth="1"/>
    <col min="9221" max="9221" width="14.42578125" style="57" customWidth="1"/>
    <col min="9222" max="9222" width="15.7109375" style="57" customWidth="1"/>
    <col min="9223" max="9223" width="11.85546875" style="57" customWidth="1"/>
    <col min="9224" max="9224" width="18.28515625" style="57" customWidth="1"/>
    <col min="9225" max="9225" width="16.28515625" style="57" customWidth="1"/>
    <col min="9226" max="9226" width="10.5703125" style="57" customWidth="1"/>
    <col min="9227" max="9227" width="13.5703125" style="57" customWidth="1"/>
    <col min="9228" max="9228" width="12.5703125" style="57" customWidth="1"/>
    <col min="9229" max="9229" width="12.85546875" style="57" customWidth="1"/>
    <col min="9230" max="9472" width="9.140625" style="57"/>
    <col min="9473" max="9473" width="17.5703125" style="57" customWidth="1"/>
    <col min="9474" max="9474" width="12.7109375" style="57" customWidth="1"/>
    <col min="9475" max="9475" width="13.7109375" style="57" customWidth="1"/>
    <col min="9476" max="9476" width="20.42578125" style="57" customWidth="1"/>
    <col min="9477" max="9477" width="14.42578125" style="57" customWidth="1"/>
    <col min="9478" max="9478" width="15.7109375" style="57" customWidth="1"/>
    <col min="9479" max="9479" width="11.85546875" style="57" customWidth="1"/>
    <col min="9480" max="9480" width="18.28515625" style="57" customWidth="1"/>
    <col min="9481" max="9481" width="16.28515625" style="57" customWidth="1"/>
    <col min="9482" max="9482" width="10.5703125" style="57" customWidth="1"/>
    <col min="9483" max="9483" width="13.5703125" style="57" customWidth="1"/>
    <col min="9484" max="9484" width="12.5703125" style="57" customWidth="1"/>
    <col min="9485" max="9485" width="12.85546875" style="57" customWidth="1"/>
    <col min="9486" max="9728" width="9.140625" style="57"/>
    <col min="9729" max="9729" width="17.5703125" style="57" customWidth="1"/>
    <col min="9730" max="9730" width="12.7109375" style="57" customWidth="1"/>
    <col min="9731" max="9731" width="13.7109375" style="57" customWidth="1"/>
    <col min="9732" max="9732" width="20.42578125" style="57" customWidth="1"/>
    <col min="9733" max="9733" width="14.42578125" style="57" customWidth="1"/>
    <col min="9734" max="9734" width="15.7109375" style="57" customWidth="1"/>
    <col min="9735" max="9735" width="11.85546875" style="57" customWidth="1"/>
    <col min="9736" max="9736" width="18.28515625" style="57" customWidth="1"/>
    <col min="9737" max="9737" width="16.28515625" style="57" customWidth="1"/>
    <col min="9738" max="9738" width="10.5703125" style="57" customWidth="1"/>
    <col min="9739" max="9739" width="13.5703125" style="57" customWidth="1"/>
    <col min="9740" max="9740" width="12.5703125" style="57" customWidth="1"/>
    <col min="9741" max="9741" width="12.85546875" style="57" customWidth="1"/>
    <col min="9742" max="9984" width="9.140625" style="57"/>
    <col min="9985" max="9985" width="17.5703125" style="57" customWidth="1"/>
    <col min="9986" max="9986" width="12.7109375" style="57" customWidth="1"/>
    <col min="9987" max="9987" width="13.7109375" style="57" customWidth="1"/>
    <col min="9988" max="9988" width="20.42578125" style="57" customWidth="1"/>
    <col min="9989" max="9989" width="14.42578125" style="57" customWidth="1"/>
    <col min="9990" max="9990" width="15.7109375" style="57" customWidth="1"/>
    <col min="9991" max="9991" width="11.85546875" style="57" customWidth="1"/>
    <col min="9992" max="9992" width="18.28515625" style="57" customWidth="1"/>
    <col min="9993" max="9993" width="16.28515625" style="57" customWidth="1"/>
    <col min="9994" max="9994" width="10.5703125" style="57" customWidth="1"/>
    <col min="9995" max="9995" width="13.5703125" style="57" customWidth="1"/>
    <col min="9996" max="9996" width="12.5703125" style="57" customWidth="1"/>
    <col min="9997" max="9997" width="12.85546875" style="57" customWidth="1"/>
    <col min="9998" max="10240" width="9.140625" style="57"/>
    <col min="10241" max="10241" width="17.5703125" style="57" customWidth="1"/>
    <col min="10242" max="10242" width="12.7109375" style="57" customWidth="1"/>
    <col min="10243" max="10243" width="13.7109375" style="57" customWidth="1"/>
    <col min="10244" max="10244" width="20.42578125" style="57" customWidth="1"/>
    <col min="10245" max="10245" width="14.42578125" style="57" customWidth="1"/>
    <col min="10246" max="10246" width="15.7109375" style="57" customWidth="1"/>
    <col min="10247" max="10247" width="11.85546875" style="57" customWidth="1"/>
    <col min="10248" max="10248" width="18.28515625" style="57" customWidth="1"/>
    <col min="10249" max="10249" width="16.28515625" style="57" customWidth="1"/>
    <col min="10250" max="10250" width="10.5703125" style="57" customWidth="1"/>
    <col min="10251" max="10251" width="13.5703125" style="57" customWidth="1"/>
    <col min="10252" max="10252" width="12.5703125" style="57" customWidth="1"/>
    <col min="10253" max="10253" width="12.85546875" style="57" customWidth="1"/>
    <col min="10254" max="10496" width="9.140625" style="57"/>
    <col min="10497" max="10497" width="17.5703125" style="57" customWidth="1"/>
    <col min="10498" max="10498" width="12.7109375" style="57" customWidth="1"/>
    <col min="10499" max="10499" width="13.7109375" style="57" customWidth="1"/>
    <col min="10500" max="10500" width="20.42578125" style="57" customWidth="1"/>
    <col min="10501" max="10501" width="14.42578125" style="57" customWidth="1"/>
    <col min="10502" max="10502" width="15.7109375" style="57" customWidth="1"/>
    <col min="10503" max="10503" width="11.85546875" style="57" customWidth="1"/>
    <col min="10504" max="10504" width="18.28515625" style="57" customWidth="1"/>
    <col min="10505" max="10505" width="16.28515625" style="57" customWidth="1"/>
    <col min="10506" max="10506" width="10.5703125" style="57" customWidth="1"/>
    <col min="10507" max="10507" width="13.5703125" style="57" customWidth="1"/>
    <col min="10508" max="10508" width="12.5703125" style="57" customWidth="1"/>
    <col min="10509" max="10509" width="12.85546875" style="57" customWidth="1"/>
    <col min="10510" max="10752" width="9.140625" style="57"/>
    <col min="10753" max="10753" width="17.5703125" style="57" customWidth="1"/>
    <col min="10754" max="10754" width="12.7109375" style="57" customWidth="1"/>
    <col min="10755" max="10755" width="13.7109375" style="57" customWidth="1"/>
    <col min="10756" max="10756" width="20.42578125" style="57" customWidth="1"/>
    <col min="10757" max="10757" width="14.42578125" style="57" customWidth="1"/>
    <col min="10758" max="10758" width="15.7109375" style="57" customWidth="1"/>
    <col min="10759" max="10759" width="11.85546875" style="57" customWidth="1"/>
    <col min="10760" max="10760" width="18.28515625" style="57" customWidth="1"/>
    <col min="10761" max="10761" width="16.28515625" style="57" customWidth="1"/>
    <col min="10762" max="10762" width="10.5703125" style="57" customWidth="1"/>
    <col min="10763" max="10763" width="13.5703125" style="57" customWidth="1"/>
    <col min="10764" max="10764" width="12.5703125" style="57" customWidth="1"/>
    <col min="10765" max="10765" width="12.85546875" style="57" customWidth="1"/>
    <col min="10766" max="11008" width="9.140625" style="57"/>
    <col min="11009" max="11009" width="17.5703125" style="57" customWidth="1"/>
    <col min="11010" max="11010" width="12.7109375" style="57" customWidth="1"/>
    <col min="11011" max="11011" width="13.7109375" style="57" customWidth="1"/>
    <col min="11012" max="11012" width="20.42578125" style="57" customWidth="1"/>
    <col min="11013" max="11013" width="14.42578125" style="57" customWidth="1"/>
    <col min="11014" max="11014" width="15.7109375" style="57" customWidth="1"/>
    <col min="11015" max="11015" width="11.85546875" style="57" customWidth="1"/>
    <col min="11016" max="11016" width="18.28515625" style="57" customWidth="1"/>
    <col min="11017" max="11017" width="16.28515625" style="57" customWidth="1"/>
    <col min="11018" max="11018" width="10.5703125" style="57" customWidth="1"/>
    <col min="11019" max="11019" width="13.5703125" style="57" customWidth="1"/>
    <col min="11020" max="11020" width="12.5703125" style="57" customWidth="1"/>
    <col min="11021" max="11021" width="12.85546875" style="57" customWidth="1"/>
    <col min="11022" max="11264" width="9.140625" style="57"/>
    <col min="11265" max="11265" width="17.5703125" style="57" customWidth="1"/>
    <col min="11266" max="11266" width="12.7109375" style="57" customWidth="1"/>
    <col min="11267" max="11267" width="13.7109375" style="57" customWidth="1"/>
    <col min="11268" max="11268" width="20.42578125" style="57" customWidth="1"/>
    <col min="11269" max="11269" width="14.42578125" style="57" customWidth="1"/>
    <col min="11270" max="11270" width="15.7109375" style="57" customWidth="1"/>
    <col min="11271" max="11271" width="11.85546875" style="57" customWidth="1"/>
    <col min="11272" max="11272" width="18.28515625" style="57" customWidth="1"/>
    <col min="11273" max="11273" width="16.28515625" style="57" customWidth="1"/>
    <col min="11274" max="11274" width="10.5703125" style="57" customWidth="1"/>
    <col min="11275" max="11275" width="13.5703125" style="57" customWidth="1"/>
    <col min="11276" max="11276" width="12.5703125" style="57" customWidth="1"/>
    <col min="11277" max="11277" width="12.85546875" style="57" customWidth="1"/>
    <col min="11278" max="11520" width="9.140625" style="57"/>
    <col min="11521" max="11521" width="17.5703125" style="57" customWidth="1"/>
    <col min="11522" max="11522" width="12.7109375" style="57" customWidth="1"/>
    <col min="11523" max="11523" width="13.7109375" style="57" customWidth="1"/>
    <col min="11524" max="11524" width="20.42578125" style="57" customWidth="1"/>
    <col min="11525" max="11525" width="14.42578125" style="57" customWidth="1"/>
    <col min="11526" max="11526" width="15.7109375" style="57" customWidth="1"/>
    <col min="11527" max="11527" width="11.85546875" style="57" customWidth="1"/>
    <col min="11528" max="11528" width="18.28515625" style="57" customWidth="1"/>
    <col min="11529" max="11529" width="16.28515625" style="57" customWidth="1"/>
    <col min="11530" max="11530" width="10.5703125" style="57" customWidth="1"/>
    <col min="11531" max="11531" width="13.5703125" style="57" customWidth="1"/>
    <col min="11532" max="11532" width="12.5703125" style="57" customWidth="1"/>
    <col min="11533" max="11533" width="12.85546875" style="57" customWidth="1"/>
    <col min="11534" max="11776" width="9.140625" style="57"/>
    <col min="11777" max="11777" width="17.5703125" style="57" customWidth="1"/>
    <col min="11778" max="11778" width="12.7109375" style="57" customWidth="1"/>
    <col min="11779" max="11779" width="13.7109375" style="57" customWidth="1"/>
    <col min="11780" max="11780" width="20.42578125" style="57" customWidth="1"/>
    <col min="11781" max="11781" width="14.42578125" style="57" customWidth="1"/>
    <col min="11782" max="11782" width="15.7109375" style="57" customWidth="1"/>
    <col min="11783" max="11783" width="11.85546875" style="57" customWidth="1"/>
    <col min="11784" max="11784" width="18.28515625" style="57" customWidth="1"/>
    <col min="11785" max="11785" width="16.28515625" style="57" customWidth="1"/>
    <col min="11786" max="11786" width="10.5703125" style="57" customWidth="1"/>
    <col min="11787" max="11787" width="13.5703125" style="57" customWidth="1"/>
    <col min="11788" max="11788" width="12.5703125" style="57" customWidth="1"/>
    <col min="11789" max="11789" width="12.85546875" style="57" customWidth="1"/>
    <col min="11790" max="12032" width="9.140625" style="57"/>
    <col min="12033" max="12033" width="17.5703125" style="57" customWidth="1"/>
    <col min="12034" max="12034" width="12.7109375" style="57" customWidth="1"/>
    <col min="12035" max="12035" width="13.7109375" style="57" customWidth="1"/>
    <col min="12036" max="12036" width="20.42578125" style="57" customWidth="1"/>
    <col min="12037" max="12037" width="14.42578125" style="57" customWidth="1"/>
    <col min="12038" max="12038" width="15.7109375" style="57" customWidth="1"/>
    <col min="12039" max="12039" width="11.85546875" style="57" customWidth="1"/>
    <col min="12040" max="12040" width="18.28515625" style="57" customWidth="1"/>
    <col min="12041" max="12041" width="16.28515625" style="57" customWidth="1"/>
    <col min="12042" max="12042" width="10.5703125" style="57" customWidth="1"/>
    <col min="12043" max="12043" width="13.5703125" style="57" customWidth="1"/>
    <col min="12044" max="12044" width="12.5703125" style="57" customWidth="1"/>
    <col min="12045" max="12045" width="12.85546875" style="57" customWidth="1"/>
    <col min="12046" max="12288" width="9.140625" style="57"/>
    <col min="12289" max="12289" width="17.5703125" style="57" customWidth="1"/>
    <col min="12290" max="12290" width="12.7109375" style="57" customWidth="1"/>
    <col min="12291" max="12291" width="13.7109375" style="57" customWidth="1"/>
    <col min="12292" max="12292" width="20.42578125" style="57" customWidth="1"/>
    <col min="12293" max="12293" width="14.42578125" style="57" customWidth="1"/>
    <col min="12294" max="12294" width="15.7109375" style="57" customWidth="1"/>
    <col min="12295" max="12295" width="11.85546875" style="57" customWidth="1"/>
    <col min="12296" max="12296" width="18.28515625" style="57" customWidth="1"/>
    <col min="12297" max="12297" width="16.28515625" style="57" customWidth="1"/>
    <col min="12298" max="12298" width="10.5703125" style="57" customWidth="1"/>
    <col min="12299" max="12299" width="13.5703125" style="57" customWidth="1"/>
    <col min="12300" max="12300" width="12.5703125" style="57" customWidth="1"/>
    <col min="12301" max="12301" width="12.85546875" style="57" customWidth="1"/>
    <col min="12302" max="12544" width="9.140625" style="57"/>
    <col min="12545" max="12545" width="17.5703125" style="57" customWidth="1"/>
    <col min="12546" max="12546" width="12.7109375" style="57" customWidth="1"/>
    <col min="12547" max="12547" width="13.7109375" style="57" customWidth="1"/>
    <col min="12548" max="12548" width="20.42578125" style="57" customWidth="1"/>
    <col min="12549" max="12549" width="14.42578125" style="57" customWidth="1"/>
    <col min="12550" max="12550" width="15.7109375" style="57" customWidth="1"/>
    <col min="12551" max="12551" width="11.85546875" style="57" customWidth="1"/>
    <col min="12552" max="12552" width="18.28515625" style="57" customWidth="1"/>
    <col min="12553" max="12553" width="16.28515625" style="57" customWidth="1"/>
    <col min="12554" max="12554" width="10.5703125" style="57" customWidth="1"/>
    <col min="12555" max="12555" width="13.5703125" style="57" customWidth="1"/>
    <col min="12556" max="12556" width="12.5703125" style="57" customWidth="1"/>
    <col min="12557" max="12557" width="12.85546875" style="57" customWidth="1"/>
    <col min="12558" max="12800" width="9.140625" style="57"/>
    <col min="12801" max="12801" width="17.5703125" style="57" customWidth="1"/>
    <col min="12802" max="12802" width="12.7109375" style="57" customWidth="1"/>
    <col min="12803" max="12803" width="13.7109375" style="57" customWidth="1"/>
    <col min="12804" max="12804" width="20.42578125" style="57" customWidth="1"/>
    <col min="12805" max="12805" width="14.42578125" style="57" customWidth="1"/>
    <col min="12806" max="12806" width="15.7109375" style="57" customWidth="1"/>
    <col min="12807" max="12807" width="11.85546875" style="57" customWidth="1"/>
    <col min="12808" max="12808" width="18.28515625" style="57" customWidth="1"/>
    <col min="12809" max="12809" width="16.28515625" style="57" customWidth="1"/>
    <col min="12810" max="12810" width="10.5703125" style="57" customWidth="1"/>
    <col min="12811" max="12811" width="13.5703125" style="57" customWidth="1"/>
    <col min="12812" max="12812" width="12.5703125" style="57" customWidth="1"/>
    <col min="12813" max="12813" width="12.85546875" style="57" customWidth="1"/>
    <col min="12814" max="13056" width="9.140625" style="57"/>
    <col min="13057" max="13057" width="17.5703125" style="57" customWidth="1"/>
    <col min="13058" max="13058" width="12.7109375" style="57" customWidth="1"/>
    <col min="13059" max="13059" width="13.7109375" style="57" customWidth="1"/>
    <col min="13060" max="13060" width="20.42578125" style="57" customWidth="1"/>
    <col min="13061" max="13061" width="14.42578125" style="57" customWidth="1"/>
    <col min="13062" max="13062" width="15.7109375" style="57" customWidth="1"/>
    <col min="13063" max="13063" width="11.85546875" style="57" customWidth="1"/>
    <col min="13064" max="13064" width="18.28515625" style="57" customWidth="1"/>
    <col min="13065" max="13065" width="16.28515625" style="57" customWidth="1"/>
    <col min="13066" max="13066" width="10.5703125" style="57" customWidth="1"/>
    <col min="13067" max="13067" width="13.5703125" style="57" customWidth="1"/>
    <col min="13068" max="13068" width="12.5703125" style="57" customWidth="1"/>
    <col min="13069" max="13069" width="12.85546875" style="57" customWidth="1"/>
    <col min="13070" max="13312" width="9.140625" style="57"/>
    <col min="13313" max="13313" width="17.5703125" style="57" customWidth="1"/>
    <col min="13314" max="13314" width="12.7109375" style="57" customWidth="1"/>
    <col min="13315" max="13315" width="13.7109375" style="57" customWidth="1"/>
    <col min="13316" max="13316" width="20.42578125" style="57" customWidth="1"/>
    <col min="13317" max="13317" width="14.42578125" style="57" customWidth="1"/>
    <col min="13318" max="13318" width="15.7109375" style="57" customWidth="1"/>
    <col min="13319" max="13319" width="11.85546875" style="57" customWidth="1"/>
    <col min="13320" max="13320" width="18.28515625" style="57" customWidth="1"/>
    <col min="13321" max="13321" width="16.28515625" style="57" customWidth="1"/>
    <col min="13322" max="13322" width="10.5703125" style="57" customWidth="1"/>
    <col min="13323" max="13323" width="13.5703125" style="57" customWidth="1"/>
    <col min="13324" max="13324" width="12.5703125" style="57" customWidth="1"/>
    <col min="13325" max="13325" width="12.85546875" style="57" customWidth="1"/>
    <col min="13326" max="13568" width="9.140625" style="57"/>
    <col min="13569" max="13569" width="17.5703125" style="57" customWidth="1"/>
    <col min="13570" max="13570" width="12.7109375" style="57" customWidth="1"/>
    <col min="13571" max="13571" width="13.7109375" style="57" customWidth="1"/>
    <col min="13572" max="13572" width="20.42578125" style="57" customWidth="1"/>
    <col min="13573" max="13573" width="14.42578125" style="57" customWidth="1"/>
    <col min="13574" max="13574" width="15.7109375" style="57" customWidth="1"/>
    <col min="13575" max="13575" width="11.85546875" style="57" customWidth="1"/>
    <col min="13576" max="13576" width="18.28515625" style="57" customWidth="1"/>
    <col min="13577" max="13577" width="16.28515625" style="57" customWidth="1"/>
    <col min="13578" max="13578" width="10.5703125" style="57" customWidth="1"/>
    <col min="13579" max="13579" width="13.5703125" style="57" customWidth="1"/>
    <col min="13580" max="13580" width="12.5703125" style="57" customWidth="1"/>
    <col min="13581" max="13581" width="12.85546875" style="57" customWidth="1"/>
    <col min="13582" max="13824" width="9.140625" style="57"/>
    <col min="13825" max="13825" width="17.5703125" style="57" customWidth="1"/>
    <col min="13826" max="13826" width="12.7109375" style="57" customWidth="1"/>
    <col min="13827" max="13827" width="13.7109375" style="57" customWidth="1"/>
    <col min="13828" max="13828" width="20.42578125" style="57" customWidth="1"/>
    <col min="13829" max="13829" width="14.42578125" style="57" customWidth="1"/>
    <col min="13830" max="13830" width="15.7109375" style="57" customWidth="1"/>
    <col min="13831" max="13831" width="11.85546875" style="57" customWidth="1"/>
    <col min="13832" max="13832" width="18.28515625" style="57" customWidth="1"/>
    <col min="13833" max="13833" width="16.28515625" style="57" customWidth="1"/>
    <col min="13834" max="13834" width="10.5703125" style="57" customWidth="1"/>
    <col min="13835" max="13835" width="13.5703125" style="57" customWidth="1"/>
    <col min="13836" max="13836" width="12.5703125" style="57" customWidth="1"/>
    <col min="13837" max="13837" width="12.85546875" style="57" customWidth="1"/>
    <col min="13838" max="14080" width="9.140625" style="57"/>
    <col min="14081" max="14081" width="17.5703125" style="57" customWidth="1"/>
    <col min="14082" max="14082" width="12.7109375" style="57" customWidth="1"/>
    <col min="14083" max="14083" width="13.7109375" style="57" customWidth="1"/>
    <col min="14084" max="14084" width="20.42578125" style="57" customWidth="1"/>
    <col min="14085" max="14085" width="14.42578125" style="57" customWidth="1"/>
    <col min="14086" max="14086" width="15.7109375" style="57" customWidth="1"/>
    <col min="14087" max="14087" width="11.85546875" style="57" customWidth="1"/>
    <col min="14088" max="14088" width="18.28515625" style="57" customWidth="1"/>
    <col min="14089" max="14089" width="16.28515625" style="57" customWidth="1"/>
    <col min="14090" max="14090" width="10.5703125" style="57" customWidth="1"/>
    <col min="14091" max="14091" width="13.5703125" style="57" customWidth="1"/>
    <col min="14092" max="14092" width="12.5703125" style="57" customWidth="1"/>
    <col min="14093" max="14093" width="12.85546875" style="57" customWidth="1"/>
    <col min="14094" max="14336" width="9.140625" style="57"/>
    <col min="14337" max="14337" width="17.5703125" style="57" customWidth="1"/>
    <col min="14338" max="14338" width="12.7109375" style="57" customWidth="1"/>
    <col min="14339" max="14339" width="13.7109375" style="57" customWidth="1"/>
    <col min="14340" max="14340" width="20.42578125" style="57" customWidth="1"/>
    <col min="14341" max="14341" width="14.42578125" style="57" customWidth="1"/>
    <col min="14342" max="14342" width="15.7109375" style="57" customWidth="1"/>
    <col min="14343" max="14343" width="11.85546875" style="57" customWidth="1"/>
    <col min="14344" max="14344" width="18.28515625" style="57" customWidth="1"/>
    <col min="14345" max="14345" width="16.28515625" style="57" customWidth="1"/>
    <col min="14346" max="14346" width="10.5703125" style="57" customWidth="1"/>
    <col min="14347" max="14347" width="13.5703125" style="57" customWidth="1"/>
    <col min="14348" max="14348" width="12.5703125" style="57" customWidth="1"/>
    <col min="14349" max="14349" width="12.85546875" style="57" customWidth="1"/>
    <col min="14350" max="14592" width="9.140625" style="57"/>
    <col min="14593" max="14593" width="17.5703125" style="57" customWidth="1"/>
    <col min="14594" max="14594" width="12.7109375" style="57" customWidth="1"/>
    <col min="14595" max="14595" width="13.7109375" style="57" customWidth="1"/>
    <col min="14596" max="14596" width="20.42578125" style="57" customWidth="1"/>
    <col min="14597" max="14597" width="14.42578125" style="57" customWidth="1"/>
    <col min="14598" max="14598" width="15.7109375" style="57" customWidth="1"/>
    <col min="14599" max="14599" width="11.85546875" style="57" customWidth="1"/>
    <col min="14600" max="14600" width="18.28515625" style="57" customWidth="1"/>
    <col min="14601" max="14601" width="16.28515625" style="57" customWidth="1"/>
    <col min="14602" max="14602" width="10.5703125" style="57" customWidth="1"/>
    <col min="14603" max="14603" width="13.5703125" style="57" customWidth="1"/>
    <col min="14604" max="14604" width="12.5703125" style="57" customWidth="1"/>
    <col min="14605" max="14605" width="12.85546875" style="57" customWidth="1"/>
    <col min="14606" max="14848" width="9.140625" style="57"/>
    <col min="14849" max="14849" width="17.5703125" style="57" customWidth="1"/>
    <col min="14850" max="14850" width="12.7109375" style="57" customWidth="1"/>
    <col min="14851" max="14851" width="13.7109375" style="57" customWidth="1"/>
    <col min="14852" max="14852" width="20.42578125" style="57" customWidth="1"/>
    <col min="14853" max="14853" width="14.42578125" style="57" customWidth="1"/>
    <col min="14854" max="14854" width="15.7109375" style="57" customWidth="1"/>
    <col min="14855" max="14855" width="11.85546875" style="57" customWidth="1"/>
    <col min="14856" max="14856" width="18.28515625" style="57" customWidth="1"/>
    <col min="14857" max="14857" width="16.28515625" style="57" customWidth="1"/>
    <col min="14858" max="14858" width="10.5703125" style="57" customWidth="1"/>
    <col min="14859" max="14859" width="13.5703125" style="57" customWidth="1"/>
    <col min="14860" max="14860" width="12.5703125" style="57" customWidth="1"/>
    <col min="14861" max="14861" width="12.85546875" style="57" customWidth="1"/>
    <col min="14862" max="15104" width="9.140625" style="57"/>
    <col min="15105" max="15105" width="17.5703125" style="57" customWidth="1"/>
    <col min="15106" max="15106" width="12.7109375" style="57" customWidth="1"/>
    <col min="15107" max="15107" width="13.7109375" style="57" customWidth="1"/>
    <col min="15108" max="15108" width="20.42578125" style="57" customWidth="1"/>
    <col min="15109" max="15109" width="14.42578125" style="57" customWidth="1"/>
    <col min="15110" max="15110" width="15.7109375" style="57" customWidth="1"/>
    <col min="15111" max="15111" width="11.85546875" style="57" customWidth="1"/>
    <col min="15112" max="15112" width="18.28515625" style="57" customWidth="1"/>
    <col min="15113" max="15113" width="16.28515625" style="57" customWidth="1"/>
    <col min="15114" max="15114" width="10.5703125" style="57" customWidth="1"/>
    <col min="15115" max="15115" width="13.5703125" style="57" customWidth="1"/>
    <col min="15116" max="15116" width="12.5703125" style="57" customWidth="1"/>
    <col min="15117" max="15117" width="12.85546875" style="57" customWidth="1"/>
    <col min="15118" max="15360" width="9.140625" style="57"/>
    <col min="15361" max="15361" width="17.5703125" style="57" customWidth="1"/>
    <col min="15362" max="15362" width="12.7109375" style="57" customWidth="1"/>
    <col min="15363" max="15363" width="13.7109375" style="57" customWidth="1"/>
    <col min="15364" max="15364" width="20.42578125" style="57" customWidth="1"/>
    <col min="15365" max="15365" width="14.42578125" style="57" customWidth="1"/>
    <col min="15366" max="15366" width="15.7109375" style="57" customWidth="1"/>
    <col min="15367" max="15367" width="11.85546875" style="57" customWidth="1"/>
    <col min="15368" max="15368" width="18.28515625" style="57" customWidth="1"/>
    <col min="15369" max="15369" width="16.28515625" style="57" customWidth="1"/>
    <col min="15370" max="15370" width="10.5703125" style="57" customWidth="1"/>
    <col min="15371" max="15371" width="13.5703125" style="57" customWidth="1"/>
    <col min="15372" max="15372" width="12.5703125" style="57" customWidth="1"/>
    <col min="15373" max="15373" width="12.85546875" style="57" customWidth="1"/>
    <col min="15374" max="15616" width="9.140625" style="57"/>
    <col min="15617" max="15617" width="17.5703125" style="57" customWidth="1"/>
    <col min="15618" max="15618" width="12.7109375" style="57" customWidth="1"/>
    <col min="15619" max="15619" width="13.7109375" style="57" customWidth="1"/>
    <col min="15620" max="15620" width="20.42578125" style="57" customWidth="1"/>
    <col min="15621" max="15621" width="14.42578125" style="57" customWidth="1"/>
    <col min="15622" max="15622" width="15.7109375" style="57" customWidth="1"/>
    <col min="15623" max="15623" width="11.85546875" style="57" customWidth="1"/>
    <col min="15624" max="15624" width="18.28515625" style="57" customWidth="1"/>
    <col min="15625" max="15625" width="16.28515625" style="57" customWidth="1"/>
    <col min="15626" max="15626" width="10.5703125" style="57" customWidth="1"/>
    <col min="15627" max="15627" width="13.5703125" style="57" customWidth="1"/>
    <col min="15628" max="15628" width="12.5703125" style="57" customWidth="1"/>
    <col min="15629" max="15629" width="12.85546875" style="57" customWidth="1"/>
    <col min="15630" max="15872" width="9.140625" style="57"/>
    <col min="15873" max="15873" width="17.5703125" style="57" customWidth="1"/>
    <col min="15874" max="15874" width="12.7109375" style="57" customWidth="1"/>
    <col min="15875" max="15875" width="13.7109375" style="57" customWidth="1"/>
    <col min="15876" max="15876" width="20.42578125" style="57" customWidth="1"/>
    <col min="15877" max="15877" width="14.42578125" style="57" customWidth="1"/>
    <col min="15878" max="15878" width="15.7109375" style="57" customWidth="1"/>
    <col min="15879" max="15879" width="11.85546875" style="57" customWidth="1"/>
    <col min="15880" max="15880" width="18.28515625" style="57" customWidth="1"/>
    <col min="15881" max="15881" width="16.28515625" style="57" customWidth="1"/>
    <col min="15882" max="15882" width="10.5703125" style="57" customWidth="1"/>
    <col min="15883" max="15883" width="13.5703125" style="57" customWidth="1"/>
    <col min="15884" max="15884" width="12.5703125" style="57" customWidth="1"/>
    <col min="15885" max="15885" width="12.85546875" style="57" customWidth="1"/>
    <col min="15886" max="16128" width="9.140625" style="57"/>
    <col min="16129" max="16129" width="17.5703125" style="57" customWidth="1"/>
    <col min="16130" max="16130" width="12.7109375" style="57" customWidth="1"/>
    <col min="16131" max="16131" width="13.7109375" style="57" customWidth="1"/>
    <col min="16132" max="16132" width="20.42578125" style="57" customWidth="1"/>
    <col min="16133" max="16133" width="14.42578125" style="57" customWidth="1"/>
    <col min="16134" max="16134" width="15.7109375" style="57" customWidth="1"/>
    <col min="16135" max="16135" width="11.85546875" style="57" customWidth="1"/>
    <col min="16136" max="16136" width="18.28515625" style="57" customWidth="1"/>
    <col min="16137" max="16137" width="16.28515625" style="57" customWidth="1"/>
    <col min="16138" max="16138" width="10.5703125" style="57" customWidth="1"/>
    <col min="16139" max="16139" width="13.5703125" style="57" customWidth="1"/>
    <col min="16140" max="16140" width="12.5703125" style="57" customWidth="1"/>
    <col min="16141" max="16141" width="12.85546875" style="57" customWidth="1"/>
    <col min="16142" max="16384" width="9.140625" style="57"/>
  </cols>
  <sheetData>
    <row r="1" spans="1:14" ht="68.25" customHeight="1">
      <c r="A1" s="22"/>
      <c r="B1" s="22"/>
      <c r="C1" s="22"/>
      <c r="D1" s="22"/>
      <c r="E1" s="50"/>
      <c r="F1" s="22"/>
      <c r="G1" s="22"/>
      <c r="H1" s="22"/>
      <c r="I1" s="22"/>
      <c r="J1" s="22"/>
      <c r="K1" s="424" t="s">
        <v>373</v>
      </c>
      <c r="L1" s="424"/>
      <c r="M1" s="424"/>
      <c r="N1" s="424"/>
    </row>
    <row r="2" spans="1:14" ht="15.75">
      <c r="A2" s="22"/>
      <c r="B2" s="22"/>
      <c r="C2" s="6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22"/>
      <c r="B3" s="22"/>
      <c r="C3" s="22"/>
      <c r="D3" s="62"/>
      <c r="E3" s="62"/>
      <c r="F3" s="62"/>
      <c r="G3" s="22"/>
      <c r="H3" s="22"/>
      <c r="I3" s="22"/>
      <c r="J3" s="22"/>
      <c r="K3" s="22"/>
      <c r="L3" s="22"/>
      <c r="M3" s="423"/>
      <c r="N3" s="423"/>
    </row>
    <row r="4" spans="1:14" ht="15.75">
      <c r="A4" s="415"/>
      <c r="B4" s="415"/>
      <c r="C4" s="415"/>
      <c r="D4" s="415"/>
      <c r="E4" s="415"/>
      <c r="F4" s="415"/>
      <c r="G4" s="22"/>
      <c r="H4" s="22"/>
      <c r="I4" s="22"/>
      <c r="J4" s="22"/>
      <c r="K4" s="22"/>
      <c r="L4" s="22"/>
      <c r="M4" s="22"/>
      <c r="N4" s="22"/>
    </row>
    <row r="5" spans="1:14" ht="96" customHeight="1">
      <c r="A5" s="416" t="s">
        <v>156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1:14" ht="15.75">
      <c r="A6" s="417" t="s">
        <v>177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</row>
    <row r="7" spans="1:14" ht="18.75" customHeight="1">
      <c r="A7" s="412" t="s">
        <v>157</v>
      </c>
      <c r="B7" s="412" t="s">
        <v>158</v>
      </c>
      <c r="C7" s="420" t="s">
        <v>159</v>
      </c>
      <c r="D7" s="421"/>
      <c r="E7" s="422"/>
      <c r="F7" s="411" t="s">
        <v>160</v>
      </c>
      <c r="G7" s="411" t="s">
        <v>161</v>
      </c>
      <c r="H7" s="411" t="s">
        <v>162</v>
      </c>
      <c r="I7" s="248" t="s">
        <v>163</v>
      </c>
      <c r="J7" s="410" t="s">
        <v>164</v>
      </c>
      <c r="K7" s="410"/>
      <c r="L7" s="410"/>
      <c r="M7" s="410"/>
      <c r="N7" s="410"/>
    </row>
    <row r="8" spans="1:14" ht="45" customHeight="1">
      <c r="A8" s="419"/>
      <c r="B8" s="419"/>
      <c r="C8" s="412" t="s">
        <v>165</v>
      </c>
      <c r="D8" s="412" t="s">
        <v>166</v>
      </c>
      <c r="E8" s="412" t="s">
        <v>167</v>
      </c>
      <c r="F8" s="411"/>
      <c r="G8" s="411"/>
      <c r="H8" s="411"/>
      <c r="I8" s="248"/>
      <c r="J8" s="411" t="s">
        <v>168</v>
      </c>
      <c r="K8" s="411" t="s">
        <v>169</v>
      </c>
      <c r="L8" s="411" t="s">
        <v>170</v>
      </c>
      <c r="M8" s="411" t="s">
        <v>171</v>
      </c>
      <c r="N8" s="411" t="s">
        <v>66</v>
      </c>
    </row>
    <row r="9" spans="1:14" ht="129" customHeight="1">
      <c r="A9" s="413"/>
      <c r="B9" s="413"/>
      <c r="C9" s="413"/>
      <c r="D9" s="413"/>
      <c r="E9" s="413"/>
      <c r="F9" s="411"/>
      <c r="G9" s="411"/>
      <c r="H9" s="411"/>
      <c r="I9" s="248"/>
      <c r="J9" s="411"/>
      <c r="K9" s="411"/>
      <c r="L9" s="411"/>
      <c r="M9" s="411"/>
      <c r="N9" s="411"/>
    </row>
    <row r="10" spans="1:14" ht="15.75">
      <c r="A10" s="49">
        <v>1</v>
      </c>
      <c r="B10" s="49">
        <v>2</v>
      </c>
      <c r="C10" s="58">
        <v>3</v>
      </c>
      <c r="D10" s="58">
        <v>4</v>
      </c>
      <c r="E10" s="58">
        <v>5</v>
      </c>
      <c r="F10" s="48">
        <v>6</v>
      </c>
      <c r="G10" s="48">
        <v>7</v>
      </c>
      <c r="H10" s="48">
        <v>8</v>
      </c>
      <c r="I10" s="48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</row>
    <row r="11" spans="1:14" ht="15.7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5.7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4" spans="1:14" ht="15.75">
      <c r="A14" s="425" t="s">
        <v>172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7"/>
    </row>
    <row r="15" spans="1:14" ht="15.75">
      <c r="A15" s="59" t="s">
        <v>66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</sheetData>
  <mergeCells count="22">
    <mergeCell ref="K1:N1"/>
    <mergeCell ref="A14:N14"/>
    <mergeCell ref="H7:H9"/>
    <mergeCell ref="I7:I9"/>
    <mergeCell ref="J7:N7"/>
    <mergeCell ref="C8:C9"/>
    <mergeCell ref="D8:D9"/>
    <mergeCell ref="E8:E9"/>
    <mergeCell ref="J8:J9"/>
    <mergeCell ref="K8:K9"/>
    <mergeCell ref="L8:L9"/>
    <mergeCell ref="M8:M9"/>
    <mergeCell ref="A7:A9"/>
    <mergeCell ref="B7:B9"/>
    <mergeCell ref="C7:E7"/>
    <mergeCell ref="F7:F9"/>
    <mergeCell ref="G7:G9"/>
    <mergeCell ref="N8:N9"/>
    <mergeCell ref="M3:N3"/>
    <mergeCell ref="A4:F4"/>
    <mergeCell ref="A5:N5"/>
    <mergeCell ref="A6:N6"/>
  </mergeCells>
  <pageMargins left="0.59055118110236227" right="0.59055118110236227" top="1.1811023622047245" bottom="0.19685039370078741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view="pageBreakPreview" topLeftCell="A49" zoomScale="80" zoomScaleNormal="100" zoomScaleSheetLayoutView="80" workbookViewId="0">
      <selection activeCell="B71" sqref="B71"/>
    </sheetView>
  </sheetViews>
  <sheetFormatPr defaultRowHeight="15.75" outlineLevelRow="1" outlineLevelCol="1"/>
  <cols>
    <col min="1" max="1" width="9.42578125" style="22" customWidth="1"/>
    <col min="2" max="2" width="50.140625" style="22" customWidth="1"/>
    <col min="3" max="3" width="24.140625" style="22" customWidth="1"/>
    <col min="4" max="4" width="16.140625" style="22" customWidth="1"/>
    <col min="5" max="5" width="17.140625" style="22" customWidth="1"/>
    <col min="6" max="6" width="18" style="22" customWidth="1"/>
    <col min="7" max="7" width="26.28515625" style="22" customWidth="1"/>
    <col min="8" max="8" width="19" style="22" customWidth="1"/>
    <col min="9" max="9" width="20.42578125" style="148" customWidth="1"/>
    <col min="10" max="10" width="10.140625" style="22" hidden="1" customWidth="1" outlineLevel="1"/>
    <col min="11" max="11" width="13.140625" style="22" hidden="1" customWidth="1" outlineLevel="1"/>
    <col min="12" max="12" width="13.5703125" style="22" bestFit="1" customWidth="1" collapsed="1"/>
    <col min="13" max="229" width="9.140625" style="22"/>
    <col min="230" max="230" width="4.7109375" style="22" customWidth="1"/>
    <col min="231" max="231" width="18.7109375" style="22" customWidth="1"/>
    <col min="232" max="233" width="18" style="22" customWidth="1"/>
    <col min="234" max="235" width="16" style="22" customWidth="1"/>
    <col min="236" max="236" width="20" style="22" customWidth="1"/>
    <col min="237" max="237" width="19.140625" style="22" customWidth="1"/>
    <col min="238" max="238" width="19" style="22" customWidth="1"/>
    <col min="239" max="485" width="9.140625" style="22"/>
    <col min="486" max="486" width="4.7109375" style="22" customWidth="1"/>
    <col min="487" max="487" width="18.7109375" style="22" customWidth="1"/>
    <col min="488" max="489" width="18" style="22" customWidth="1"/>
    <col min="490" max="491" width="16" style="22" customWidth="1"/>
    <col min="492" max="492" width="20" style="22" customWidth="1"/>
    <col min="493" max="493" width="19.140625" style="22" customWidth="1"/>
    <col min="494" max="494" width="19" style="22" customWidth="1"/>
    <col min="495" max="741" width="9.140625" style="22"/>
    <col min="742" max="742" width="4.7109375" style="22" customWidth="1"/>
    <col min="743" max="743" width="18.7109375" style="22" customWidth="1"/>
    <col min="744" max="745" width="18" style="22" customWidth="1"/>
    <col min="746" max="747" width="16" style="22" customWidth="1"/>
    <col min="748" max="748" width="20" style="22" customWidth="1"/>
    <col min="749" max="749" width="19.140625" style="22" customWidth="1"/>
    <col min="750" max="750" width="19" style="22" customWidth="1"/>
    <col min="751" max="997" width="9.140625" style="22"/>
    <col min="998" max="998" width="4.7109375" style="22" customWidth="1"/>
    <col min="999" max="999" width="18.7109375" style="22" customWidth="1"/>
    <col min="1000" max="1001" width="18" style="22" customWidth="1"/>
    <col min="1002" max="1003" width="16" style="22" customWidth="1"/>
    <col min="1004" max="1004" width="20" style="22" customWidth="1"/>
    <col min="1005" max="1005" width="19.140625" style="22" customWidth="1"/>
    <col min="1006" max="1006" width="19" style="22" customWidth="1"/>
    <col min="1007" max="1253" width="9.140625" style="22"/>
    <col min="1254" max="1254" width="4.7109375" style="22" customWidth="1"/>
    <col min="1255" max="1255" width="18.7109375" style="22" customWidth="1"/>
    <col min="1256" max="1257" width="18" style="22" customWidth="1"/>
    <col min="1258" max="1259" width="16" style="22" customWidth="1"/>
    <col min="1260" max="1260" width="20" style="22" customWidth="1"/>
    <col min="1261" max="1261" width="19.140625" style="22" customWidth="1"/>
    <col min="1262" max="1262" width="19" style="22" customWidth="1"/>
    <col min="1263" max="1509" width="9.140625" style="22"/>
    <col min="1510" max="1510" width="4.7109375" style="22" customWidth="1"/>
    <col min="1511" max="1511" width="18.7109375" style="22" customWidth="1"/>
    <col min="1512" max="1513" width="18" style="22" customWidth="1"/>
    <col min="1514" max="1515" width="16" style="22" customWidth="1"/>
    <col min="1516" max="1516" width="20" style="22" customWidth="1"/>
    <col min="1517" max="1517" width="19.140625" style="22" customWidth="1"/>
    <col min="1518" max="1518" width="19" style="22" customWidth="1"/>
    <col min="1519" max="1765" width="9.140625" style="22"/>
    <col min="1766" max="1766" width="4.7109375" style="22" customWidth="1"/>
    <col min="1767" max="1767" width="18.7109375" style="22" customWidth="1"/>
    <col min="1768" max="1769" width="18" style="22" customWidth="1"/>
    <col min="1770" max="1771" width="16" style="22" customWidth="1"/>
    <col min="1772" max="1772" width="20" style="22" customWidth="1"/>
    <col min="1773" max="1773" width="19.140625" style="22" customWidth="1"/>
    <col min="1774" max="1774" width="19" style="22" customWidth="1"/>
    <col min="1775" max="2021" width="9.140625" style="22"/>
    <col min="2022" max="2022" width="4.7109375" style="22" customWidth="1"/>
    <col min="2023" max="2023" width="18.7109375" style="22" customWidth="1"/>
    <col min="2024" max="2025" width="18" style="22" customWidth="1"/>
    <col min="2026" max="2027" width="16" style="22" customWidth="1"/>
    <col min="2028" max="2028" width="20" style="22" customWidth="1"/>
    <col min="2029" max="2029" width="19.140625" style="22" customWidth="1"/>
    <col min="2030" max="2030" width="19" style="22" customWidth="1"/>
    <col min="2031" max="2277" width="9.140625" style="22"/>
    <col min="2278" max="2278" width="4.7109375" style="22" customWidth="1"/>
    <col min="2279" max="2279" width="18.7109375" style="22" customWidth="1"/>
    <col min="2280" max="2281" width="18" style="22" customWidth="1"/>
    <col min="2282" max="2283" width="16" style="22" customWidth="1"/>
    <col min="2284" max="2284" width="20" style="22" customWidth="1"/>
    <col min="2285" max="2285" width="19.140625" style="22" customWidth="1"/>
    <col min="2286" max="2286" width="19" style="22" customWidth="1"/>
    <col min="2287" max="2533" width="9.140625" style="22"/>
    <col min="2534" max="2534" width="4.7109375" style="22" customWidth="1"/>
    <col min="2535" max="2535" width="18.7109375" style="22" customWidth="1"/>
    <col min="2536" max="2537" width="18" style="22" customWidth="1"/>
    <col min="2538" max="2539" width="16" style="22" customWidth="1"/>
    <col min="2540" max="2540" width="20" style="22" customWidth="1"/>
    <col min="2541" max="2541" width="19.140625" style="22" customWidth="1"/>
    <col min="2542" max="2542" width="19" style="22" customWidth="1"/>
    <col min="2543" max="2789" width="9.140625" style="22"/>
    <col min="2790" max="2790" width="4.7109375" style="22" customWidth="1"/>
    <col min="2791" max="2791" width="18.7109375" style="22" customWidth="1"/>
    <col min="2792" max="2793" width="18" style="22" customWidth="1"/>
    <col min="2794" max="2795" width="16" style="22" customWidth="1"/>
    <col min="2796" max="2796" width="20" style="22" customWidth="1"/>
    <col min="2797" max="2797" width="19.140625" style="22" customWidth="1"/>
    <col min="2798" max="2798" width="19" style="22" customWidth="1"/>
    <col min="2799" max="3045" width="9.140625" style="22"/>
    <col min="3046" max="3046" width="4.7109375" style="22" customWidth="1"/>
    <col min="3047" max="3047" width="18.7109375" style="22" customWidth="1"/>
    <col min="3048" max="3049" width="18" style="22" customWidth="1"/>
    <col min="3050" max="3051" width="16" style="22" customWidth="1"/>
    <col min="3052" max="3052" width="20" style="22" customWidth="1"/>
    <col min="3053" max="3053" width="19.140625" style="22" customWidth="1"/>
    <col min="3054" max="3054" width="19" style="22" customWidth="1"/>
    <col min="3055" max="3301" width="9.140625" style="22"/>
    <col min="3302" max="3302" width="4.7109375" style="22" customWidth="1"/>
    <col min="3303" max="3303" width="18.7109375" style="22" customWidth="1"/>
    <col min="3304" max="3305" width="18" style="22" customWidth="1"/>
    <col min="3306" max="3307" width="16" style="22" customWidth="1"/>
    <col min="3308" max="3308" width="20" style="22" customWidth="1"/>
    <col min="3309" max="3309" width="19.140625" style="22" customWidth="1"/>
    <col min="3310" max="3310" width="19" style="22" customWidth="1"/>
    <col min="3311" max="3557" width="9.140625" style="22"/>
    <col min="3558" max="3558" width="4.7109375" style="22" customWidth="1"/>
    <col min="3559" max="3559" width="18.7109375" style="22" customWidth="1"/>
    <col min="3560" max="3561" width="18" style="22" customWidth="1"/>
    <col min="3562" max="3563" width="16" style="22" customWidth="1"/>
    <col min="3564" max="3564" width="20" style="22" customWidth="1"/>
    <col min="3565" max="3565" width="19.140625" style="22" customWidth="1"/>
    <col min="3566" max="3566" width="19" style="22" customWidth="1"/>
    <col min="3567" max="3813" width="9.140625" style="22"/>
    <col min="3814" max="3814" width="4.7109375" style="22" customWidth="1"/>
    <col min="3815" max="3815" width="18.7109375" style="22" customWidth="1"/>
    <col min="3816" max="3817" width="18" style="22" customWidth="1"/>
    <col min="3818" max="3819" width="16" style="22" customWidth="1"/>
    <col min="3820" max="3820" width="20" style="22" customWidth="1"/>
    <col min="3821" max="3821" width="19.140625" style="22" customWidth="1"/>
    <col min="3822" max="3822" width="19" style="22" customWidth="1"/>
    <col min="3823" max="4069" width="9.140625" style="22"/>
    <col min="4070" max="4070" width="4.7109375" style="22" customWidth="1"/>
    <col min="4071" max="4071" width="18.7109375" style="22" customWidth="1"/>
    <col min="4072" max="4073" width="18" style="22" customWidth="1"/>
    <col min="4074" max="4075" width="16" style="22" customWidth="1"/>
    <col min="4076" max="4076" width="20" style="22" customWidth="1"/>
    <col min="4077" max="4077" width="19.140625" style="22" customWidth="1"/>
    <col min="4078" max="4078" width="19" style="22" customWidth="1"/>
    <col min="4079" max="4325" width="9.140625" style="22"/>
    <col min="4326" max="4326" width="4.7109375" style="22" customWidth="1"/>
    <col min="4327" max="4327" width="18.7109375" style="22" customWidth="1"/>
    <col min="4328" max="4329" width="18" style="22" customWidth="1"/>
    <col min="4330" max="4331" width="16" style="22" customWidth="1"/>
    <col min="4332" max="4332" width="20" style="22" customWidth="1"/>
    <col min="4333" max="4333" width="19.140625" style="22" customWidth="1"/>
    <col min="4334" max="4334" width="19" style="22" customWidth="1"/>
    <col min="4335" max="4581" width="9.140625" style="22"/>
    <col min="4582" max="4582" width="4.7109375" style="22" customWidth="1"/>
    <col min="4583" max="4583" width="18.7109375" style="22" customWidth="1"/>
    <col min="4584" max="4585" width="18" style="22" customWidth="1"/>
    <col min="4586" max="4587" width="16" style="22" customWidth="1"/>
    <col min="4588" max="4588" width="20" style="22" customWidth="1"/>
    <col min="4589" max="4589" width="19.140625" style="22" customWidth="1"/>
    <col min="4590" max="4590" width="19" style="22" customWidth="1"/>
    <col min="4591" max="4837" width="9.140625" style="22"/>
    <col min="4838" max="4838" width="4.7109375" style="22" customWidth="1"/>
    <col min="4839" max="4839" width="18.7109375" style="22" customWidth="1"/>
    <col min="4840" max="4841" width="18" style="22" customWidth="1"/>
    <col min="4842" max="4843" width="16" style="22" customWidth="1"/>
    <col min="4844" max="4844" width="20" style="22" customWidth="1"/>
    <col min="4845" max="4845" width="19.140625" style="22" customWidth="1"/>
    <col min="4846" max="4846" width="19" style="22" customWidth="1"/>
    <col min="4847" max="5093" width="9.140625" style="22"/>
    <col min="5094" max="5094" width="4.7109375" style="22" customWidth="1"/>
    <col min="5095" max="5095" width="18.7109375" style="22" customWidth="1"/>
    <col min="5096" max="5097" width="18" style="22" customWidth="1"/>
    <col min="5098" max="5099" width="16" style="22" customWidth="1"/>
    <col min="5100" max="5100" width="20" style="22" customWidth="1"/>
    <col min="5101" max="5101" width="19.140625" style="22" customWidth="1"/>
    <col min="5102" max="5102" width="19" style="22" customWidth="1"/>
    <col min="5103" max="5349" width="9.140625" style="22"/>
    <col min="5350" max="5350" width="4.7109375" style="22" customWidth="1"/>
    <col min="5351" max="5351" width="18.7109375" style="22" customWidth="1"/>
    <col min="5352" max="5353" width="18" style="22" customWidth="1"/>
    <col min="5354" max="5355" width="16" style="22" customWidth="1"/>
    <col min="5356" max="5356" width="20" style="22" customWidth="1"/>
    <col min="5357" max="5357" width="19.140625" style="22" customWidth="1"/>
    <col min="5358" max="5358" width="19" style="22" customWidth="1"/>
    <col min="5359" max="5605" width="9.140625" style="22"/>
    <col min="5606" max="5606" width="4.7109375" style="22" customWidth="1"/>
    <col min="5607" max="5607" width="18.7109375" style="22" customWidth="1"/>
    <col min="5608" max="5609" width="18" style="22" customWidth="1"/>
    <col min="5610" max="5611" width="16" style="22" customWidth="1"/>
    <col min="5612" max="5612" width="20" style="22" customWidth="1"/>
    <col min="5613" max="5613" width="19.140625" style="22" customWidth="1"/>
    <col min="5614" max="5614" width="19" style="22" customWidth="1"/>
    <col min="5615" max="5861" width="9.140625" style="22"/>
    <col min="5862" max="5862" width="4.7109375" style="22" customWidth="1"/>
    <col min="5863" max="5863" width="18.7109375" style="22" customWidth="1"/>
    <col min="5864" max="5865" width="18" style="22" customWidth="1"/>
    <col min="5866" max="5867" width="16" style="22" customWidth="1"/>
    <col min="5868" max="5868" width="20" style="22" customWidth="1"/>
    <col min="5869" max="5869" width="19.140625" style="22" customWidth="1"/>
    <col min="5870" max="5870" width="19" style="22" customWidth="1"/>
    <col min="5871" max="6117" width="9.140625" style="22"/>
    <col min="6118" max="6118" width="4.7109375" style="22" customWidth="1"/>
    <col min="6119" max="6119" width="18.7109375" style="22" customWidth="1"/>
    <col min="6120" max="6121" width="18" style="22" customWidth="1"/>
    <col min="6122" max="6123" width="16" style="22" customWidth="1"/>
    <col min="6124" max="6124" width="20" style="22" customWidth="1"/>
    <col min="6125" max="6125" width="19.140625" style="22" customWidth="1"/>
    <col min="6126" max="6126" width="19" style="22" customWidth="1"/>
    <col min="6127" max="6373" width="9.140625" style="22"/>
    <col min="6374" max="6374" width="4.7109375" style="22" customWidth="1"/>
    <col min="6375" max="6375" width="18.7109375" style="22" customWidth="1"/>
    <col min="6376" max="6377" width="18" style="22" customWidth="1"/>
    <col min="6378" max="6379" width="16" style="22" customWidth="1"/>
    <col min="6380" max="6380" width="20" style="22" customWidth="1"/>
    <col min="6381" max="6381" width="19.140625" style="22" customWidth="1"/>
    <col min="6382" max="6382" width="19" style="22" customWidth="1"/>
    <col min="6383" max="6629" width="9.140625" style="22"/>
    <col min="6630" max="6630" width="4.7109375" style="22" customWidth="1"/>
    <col min="6631" max="6631" width="18.7109375" style="22" customWidth="1"/>
    <col min="6632" max="6633" width="18" style="22" customWidth="1"/>
    <col min="6634" max="6635" width="16" style="22" customWidth="1"/>
    <col min="6636" max="6636" width="20" style="22" customWidth="1"/>
    <col min="6637" max="6637" width="19.140625" style="22" customWidth="1"/>
    <col min="6638" max="6638" width="19" style="22" customWidth="1"/>
    <col min="6639" max="6885" width="9.140625" style="22"/>
    <col min="6886" max="6886" width="4.7109375" style="22" customWidth="1"/>
    <col min="6887" max="6887" width="18.7109375" style="22" customWidth="1"/>
    <col min="6888" max="6889" width="18" style="22" customWidth="1"/>
    <col min="6890" max="6891" width="16" style="22" customWidth="1"/>
    <col min="6892" max="6892" width="20" style="22" customWidth="1"/>
    <col min="6893" max="6893" width="19.140625" style="22" customWidth="1"/>
    <col min="6894" max="6894" width="19" style="22" customWidth="1"/>
    <col min="6895" max="7141" width="9.140625" style="22"/>
    <col min="7142" max="7142" width="4.7109375" style="22" customWidth="1"/>
    <col min="7143" max="7143" width="18.7109375" style="22" customWidth="1"/>
    <col min="7144" max="7145" width="18" style="22" customWidth="1"/>
    <col min="7146" max="7147" width="16" style="22" customWidth="1"/>
    <col min="7148" max="7148" width="20" style="22" customWidth="1"/>
    <col min="7149" max="7149" width="19.140625" style="22" customWidth="1"/>
    <col min="7150" max="7150" width="19" style="22" customWidth="1"/>
    <col min="7151" max="7397" width="9.140625" style="22"/>
    <col min="7398" max="7398" width="4.7109375" style="22" customWidth="1"/>
    <col min="7399" max="7399" width="18.7109375" style="22" customWidth="1"/>
    <col min="7400" max="7401" width="18" style="22" customWidth="1"/>
    <col min="7402" max="7403" width="16" style="22" customWidth="1"/>
    <col min="7404" max="7404" width="20" style="22" customWidth="1"/>
    <col min="7405" max="7405" width="19.140625" style="22" customWidth="1"/>
    <col min="7406" max="7406" width="19" style="22" customWidth="1"/>
    <col min="7407" max="7653" width="9.140625" style="22"/>
    <col min="7654" max="7654" width="4.7109375" style="22" customWidth="1"/>
    <col min="7655" max="7655" width="18.7109375" style="22" customWidth="1"/>
    <col min="7656" max="7657" width="18" style="22" customWidth="1"/>
    <col min="7658" max="7659" width="16" style="22" customWidth="1"/>
    <col min="7660" max="7660" width="20" style="22" customWidth="1"/>
    <col min="7661" max="7661" width="19.140625" style="22" customWidth="1"/>
    <col min="7662" max="7662" width="19" style="22" customWidth="1"/>
    <col min="7663" max="7909" width="9.140625" style="22"/>
    <col min="7910" max="7910" width="4.7109375" style="22" customWidth="1"/>
    <col min="7911" max="7911" width="18.7109375" style="22" customWidth="1"/>
    <col min="7912" max="7913" width="18" style="22" customWidth="1"/>
    <col min="7914" max="7915" width="16" style="22" customWidth="1"/>
    <col min="7916" max="7916" width="20" style="22" customWidth="1"/>
    <col min="7917" max="7917" width="19.140625" style="22" customWidth="1"/>
    <col min="7918" max="7918" width="19" style="22" customWidth="1"/>
    <col min="7919" max="8165" width="9.140625" style="22"/>
    <col min="8166" max="8166" width="4.7109375" style="22" customWidth="1"/>
    <col min="8167" max="8167" width="18.7109375" style="22" customWidth="1"/>
    <col min="8168" max="8169" width="18" style="22" customWidth="1"/>
    <col min="8170" max="8171" width="16" style="22" customWidth="1"/>
    <col min="8172" max="8172" width="20" style="22" customWidth="1"/>
    <col min="8173" max="8173" width="19.140625" style="22" customWidth="1"/>
    <col min="8174" max="8174" width="19" style="22" customWidth="1"/>
    <col min="8175" max="8421" width="9.140625" style="22"/>
    <col min="8422" max="8422" width="4.7109375" style="22" customWidth="1"/>
    <col min="8423" max="8423" width="18.7109375" style="22" customWidth="1"/>
    <col min="8424" max="8425" width="18" style="22" customWidth="1"/>
    <col min="8426" max="8427" width="16" style="22" customWidth="1"/>
    <col min="8428" max="8428" width="20" style="22" customWidth="1"/>
    <col min="8429" max="8429" width="19.140625" style="22" customWidth="1"/>
    <col min="8430" max="8430" width="19" style="22" customWidth="1"/>
    <col min="8431" max="8677" width="9.140625" style="22"/>
    <col min="8678" max="8678" width="4.7109375" style="22" customWidth="1"/>
    <col min="8679" max="8679" width="18.7109375" style="22" customWidth="1"/>
    <col min="8680" max="8681" width="18" style="22" customWidth="1"/>
    <col min="8682" max="8683" width="16" style="22" customWidth="1"/>
    <col min="8684" max="8684" width="20" style="22" customWidth="1"/>
    <col min="8685" max="8685" width="19.140625" style="22" customWidth="1"/>
    <col min="8686" max="8686" width="19" style="22" customWidth="1"/>
    <col min="8687" max="8933" width="9.140625" style="22"/>
    <col min="8934" max="8934" width="4.7109375" style="22" customWidth="1"/>
    <col min="8935" max="8935" width="18.7109375" style="22" customWidth="1"/>
    <col min="8936" max="8937" width="18" style="22" customWidth="1"/>
    <col min="8938" max="8939" width="16" style="22" customWidth="1"/>
    <col min="8940" max="8940" width="20" style="22" customWidth="1"/>
    <col min="8941" max="8941" width="19.140625" style="22" customWidth="1"/>
    <col min="8942" max="8942" width="19" style="22" customWidth="1"/>
    <col min="8943" max="9189" width="9.140625" style="22"/>
    <col min="9190" max="9190" width="4.7109375" style="22" customWidth="1"/>
    <col min="9191" max="9191" width="18.7109375" style="22" customWidth="1"/>
    <col min="9192" max="9193" width="18" style="22" customWidth="1"/>
    <col min="9194" max="9195" width="16" style="22" customWidth="1"/>
    <col min="9196" max="9196" width="20" style="22" customWidth="1"/>
    <col min="9197" max="9197" width="19.140625" style="22" customWidth="1"/>
    <col min="9198" max="9198" width="19" style="22" customWidth="1"/>
    <col min="9199" max="9445" width="9.140625" style="22"/>
    <col min="9446" max="9446" width="4.7109375" style="22" customWidth="1"/>
    <col min="9447" max="9447" width="18.7109375" style="22" customWidth="1"/>
    <col min="9448" max="9449" width="18" style="22" customWidth="1"/>
    <col min="9450" max="9451" width="16" style="22" customWidth="1"/>
    <col min="9452" max="9452" width="20" style="22" customWidth="1"/>
    <col min="9453" max="9453" width="19.140625" style="22" customWidth="1"/>
    <col min="9454" max="9454" width="19" style="22" customWidth="1"/>
    <col min="9455" max="9701" width="9.140625" style="22"/>
    <col min="9702" max="9702" width="4.7109375" style="22" customWidth="1"/>
    <col min="9703" max="9703" width="18.7109375" style="22" customWidth="1"/>
    <col min="9704" max="9705" width="18" style="22" customWidth="1"/>
    <col min="9706" max="9707" width="16" style="22" customWidth="1"/>
    <col min="9708" max="9708" width="20" style="22" customWidth="1"/>
    <col min="9709" max="9709" width="19.140625" style="22" customWidth="1"/>
    <col min="9710" max="9710" width="19" style="22" customWidth="1"/>
    <col min="9711" max="9957" width="9.140625" style="22"/>
    <col min="9958" max="9958" width="4.7109375" style="22" customWidth="1"/>
    <col min="9959" max="9959" width="18.7109375" style="22" customWidth="1"/>
    <col min="9960" max="9961" width="18" style="22" customWidth="1"/>
    <col min="9962" max="9963" width="16" style="22" customWidth="1"/>
    <col min="9964" max="9964" width="20" style="22" customWidth="1"/>
    <col min="9965" max="9965" width="19.140625" style="22" customWidth="1"/>
    <col min="9966" max="9966" width="19" style="22" customWidth="1"/>
    <col min="9967" max="10213" width="9.140625" style="22"/>
    <col min="10214" max="10214" width="4.7109375" style="22" customWidth="1"/>
    <col min="10215" max="10215" width="18.7109375" style="22" customWidth="1"/>
    <col min="10216" max="10217" width="18" style="22" customWidth="1"/>
    <col min="10218" max="10219" width="16" style="22" customWidth="1"/>
    <col min="10220" max="10220" width="20" style="22" customWidth="1"/>
    <col min="10221" max="10221" width="19.140625" style="22" customWidth="1"/>
    <col min="10222" max="10222" width="19" style="22" customWidth="1"/>
    <col min="10223" max="10469" width="9.140625" style="22"/>
    <col min="10470" max="10470" width="4.7109375" style="22" customWidth="1"/>
    <col min="10471" max="10471" width="18.7109375" style="22" customWidth="1"/>
    <col min="10472" max="10473" width="18" style="22" customWidth="1"/>
    <col min="10474" max="10475" width="16" style="22" customWidth="1"/>
    <col min="10476" max="10476" width="20" style="22" customWidth="1"/>
    <col min="10477" max="10477" width="19.140625" style="22" customWidth="1"/>
    <col min="10478" max="10478" width="19" style="22" customWidth="1"/>
    <col min="10479" max="10725" width="9.140625" style="22"/>
    <col min="10726" max="10726" width="4.7109375" style="22" customWidth="1"/>
    <col min="10727" max="10727" width="18.7109375" style="22" customWidth="1"/>
    <col min="10728" max="10729" width="18" style="22" customWidth="1"/>
    <col min="10730" max="10731" width="16" style="22" customWidth="1"/>
    <col min="10732" max="10732" width="20" style="22" customWidth="1"/>
    <col min="10733" max="10733" width="19.140625" style="22" customWidth="1"/>
    <col min="10734" max="10734" width="19" style="22" customWidth="1"/>
    <col min="10735" max="10981" width="9.140625" style="22"/>
    <col min="10982" max="10982" width="4.7109375" style="22" customWidth="1"/>
    <col min="10983" max="10983" width="18.7109375" style="22" customWidth="1"/>
    <col min="10984" max="10985" width="18" style="22" customWidth="1"/>
    <col min="10986" max="10987" width="16" style="22" customWidth="1"/>
    <col min="10988" max="10988" width="20" style="22" customWidth="1"/>
    <col min="10989" max="10989" width="19.140625" style="22" customWidth="1"/>
    <col min="10990" max="10990" width="19" style="22" customWidth="1"/>
    <col min="10991" max="11237" width="9.140625" style="22"/>
    <col min="11238" max="11238" width="4.7109375" style="22" customWidth="1"/>
    <col min="11239" max="11239" width="18.7109375" style="22" customWidth="1"/>
    <col min="11240" max="11241" width="18" style="22" customWidth="1"/>
    <col min="11242" max="11243" width="16" style="22" customWidth="1"/>
    <col min="11244" max="11244" width="20" style="22" customWidth="1"/>
    <col min="11245" max="11245" width="19.140625" style="22" customWidth="1"/>
    <col min="11246" max="11246" width="19" style="22" customWidth="1"/>
    <col min="11247" max="11493" width="9.140625" style="22"/>
    <col min="11494" max="11494" width="4.7109375" style="22" customWidth="1"/>
    <col min="11495" max="11495" width="18.7109375" style="22" customWidth="1"/>
    <col min="11496" max="11497" width="18" style="22" customWidth="1"/>
    <col min="11498" max="11499" width="16" style="22" customWidth="1"/>
    <col min="11500" max="11500" width="20" style="22" customWidth="1"/>
    <col min="11501" max="11501" width="19.140625" style="22" customWidth="1"/>
    <col min="11502" max="11502" width="19" style="22" customWidth="1"/>
    <col min="11503" max="11749" width="9.140625" style="22"/>
    <col min="11750" max="11750" width="4.7109375" style="22" customWidth="1"/>
    <col min="11751" max="11751" width="18.7109375" style="22" customWidth="1"/>
    <col min="11752" max="11753" width="18" style="22" customWidth="1"/>
    <col min="11754" max="11755" width="16" style="22" customWidth="1"/>
    <col min="11756" max="11756" width="20" style="22" customWidth="1"/>
    <col min="11757" max="11757" width="19.140625" style="22" customWidth="1"/>
    <col min="11758" max="11758" width="19" style="22" customWidth="1"/>
    <col min="11759" max="12005" width="9.140625" style="22"/>
    <col min="12006" max="12006" width="4.7109375" style="22" customWidth="1"/>
    <col min="12007" max="12007" width="18.7109375" style="22" customWidth="1"/>
    <col min="12008" max="12009" width="18" style="22" customWidth="1"/>
    <col min="12010" max="12011" width="16" style="22" customWidth="1"/>
    <col min="12012" max="12012" width="20" style="22" customWidth="1"/>
    <col min="12013" max="12013" width="19.140625" style="22" customWidth="1"/>
    <col min="12014" max="12014" width="19" style="22" customWidth="1"/>
    <col min="12015" max="12261" width="9.140625" style="22"/>
    <col min="12262" max="12262" width="4.7109375" style="22" customWidth="1"/>
    <col min="12263" max="12263" width="18.7109375" style="22" customWidth="1"/>
    <col min="12264" max="12265" width="18" style="22" customWidth="1"/>
    <col min="12266" max="12267" width="16" style="22" customWidth="1"/>
    <col min="12268" max="12268" width="20" style="22" customWidth="1"/>
    <col min="12269" max="12269" width="19.140625" style="22" customWidth="1"/>
    <col min="12270" max="12270" width="19" style="22" customWidth="1"/>
    <col min="12271" max="12517" width="9.140625" style="22"/>
    <col min="12518" max="12518" width="4.7109375" style="22" customWidth="1"/>
    <col min="12519" max="12519" width="18.7109375" style="22" customWidth="1"/>
    <col min="12520" max="12521" width="18" style="22" customWidth="1"/>
    <col min="12522" max="12523" width="16" style="22" customWidth="1"/>
    <col min="12524" max="12524" width="20" style="22" customWidth="1"/>
    <col min="12525" max="12525" width="19.140625" style="22" customWidth="1"/>
    <col min="12526" max="12526" width="19" style="22" customWidth="1"/>
    <col min="12527" max="12773" width="9.140625" style="22"/>
    <col min="12774" max="12774" width="4.7109375" style="22" customWidth="1"/>
    <col min="12775" max="12775" width="18.7109375" style="22" customWidth="1"/>
    <col min="12776" max="12777" width="18" style="22" customWidth="1"/>
    <col min="12778" max="12779" width="16" style="22" customWidth="1"/>
    <col min="12780" max="12780" width="20" style="22" customWidth="1"/>
    <col min="12781" max="12781" width="19.140625" style="22" customWidth="1"/>
    <col min="12782" max="12782" width="19" style="22" customWidth="1"/>
    <col min="12783" max="13029" width="9.140625" style="22"/>
    <col min="13030" max="13030" width="4.7109375" style="22" customWidth="1"/>
    <col min="13031" max="13031" width="18.7109375" style="22" customWidth="1"/>
    <col min="13032" max="13033" width="18" style="22" customWidth="1"/>
    <col min="13034" max="13035" width="16" style="22" customWidth="1"/>
    <col min="13036" max="13036" width="20" style="22" customWidth="1"/>
    <col min="13037" max="13037" width="19.140625" style="22" customWidth="1"/>
    <col min="13038" max="13038" width="19" style="22" customWidth="1"/>
    <col min="13039" max="13285" width="9.140625" style="22"/>
    <col min="13286" max="13286" width="4.7109375" style="22" customWidth="1"/>
    <col min="13287" max="13287" width="18.7109375" style="22" customWidth="1"/>
    <col min="13288" max="13289" width="18" style="22" customWidth="1"/>
    <col min="13290" max="13291" width="16" style="22" customWidth="1"/>
    <col min="13292" max="13292" width="20" style="22" customWidth="1"/>
    <col min="13293" max="13293" width="19.140625" style="22" customWidth="1"/>
    <col min="13294" max="13294" width="19" style="22" customWidth="1"/>
    <col min="13295" max="13541" width="9.140625" style="22"/>
    <col min="13542" max="13542" width="4.7109375" style="22" customWidth="1"/>
    <col min="13543" max="13543" width="18.7109375" style="22" customWidth="1"/>
    <col min="13544" max="13545" width="18" style="22" customWidth="1"/>
    <col min="13546" max="13547" width="16" style="22" customWidth="1"/>
    <col min="13548" max="13548" width="20" style="22" customWidth="1"/>
    <col min="13549" max="13549" width="19.140625" style="22" customWidth="1"/>
    <col min="13550" max="13550" width="19" style="22" customWidth="1"/>
    <col min="13551" max="13797" width="9.140625" style="22"/>
    <col min="13798" max="13798" width="4.7109375" style="22" customWidth="1"/>
    <col min="13799" max="13799" width="18.7109375" style="22" customWidth="1"/>
    <col min="13800" max="13801" width="18" style="22" customWidth="1"/>
    <col min="13802" max="13803" width="16" style="22" customWidth="1"/>
    <col min="13804" max="13804" width="20" style="22" customWidth="1"/>
    <col min="13805" max="13805" width="19.140625" style="22" customWidth="1"/>
    <col min="13806" max="13806" width="19" style="22" customWidth="1"/>
    <col min="13807" max="14053" width="9.140625" style="22"/>
    <col min="14054" max="14054" width="4.7109375" style="22" customWidth="1"/>
    <col min="14055" max="14055" width="18.7109375" style="22" customWidth="1"/>
    <col min="14056" max="14057" width="18" style="22" customWidth="1"/>
    <col min="14058" max="14059" width="16" style="22" customWidth="1"/>
    <col min="14060" max="14060" width="20" style="22" customWidth="1"/>
    <col min="14061" max="14061" width="19.140625" style="22" customWidth="1"/>
    <col min="14062" max="14062" width="19" style="22" customWidth="1"/>
    <col min="14063" max="14309" width="9.140625" style="22"/>
    <col min="14310" max="14310" width="4.7109375" style="22" customWidth="1"/>
    <col min="14311" max="14311" width="18.7109375" style="22" customWidth="1"/>
    <col min="14312" max="14313" width="18" style="22" customWidth="1"/>
    <col min="14314" max="14315" width="16" style="22" customWidth="1"/>
    <col min="14316" max="14316" width="20" style="22" customWidth="1"/>
    <col min="14317" max="14317" width="19.140625" style="22" customWidth="1"/>
    <col min="14318" max="14318" width="19" style="22" customWidth="1"/>
    <col min="14319" max="14565" width="9.140625" style="22"/>
    <col min="14566" max="14566" width="4.7109375" style="22" customWidth="1"/>
    <col min="14567" max="14567" width="18.7109375" style="22" customWidth="1"/>
    <col min="14568" max="14569" width="18" style="22" customWidth="1"/>
    <col min="14570" max="14571" width="16" style="22" customWidth="1"/>
    <col min="14572" max="14572" width="20" style="22" customWidth="1"/>
    <col min="14573" max="14573" width="19.140625" style="22" customWidth="1"/>
    <col min="14574" max="14574" width="19" style="22" customWidth="1"/>
    <col min="14575" max="14821" width="9.140625" style="22"/>
    <col min="14822" max="14822" width="4.7109375" style="22" customWidth="1"/>
    <col min="14823" max="14823" width="18.7109375" style="22" customWidth="1"/>
    <col min="14824" max="14825" width="18" style="22" customWidth="1"/>
    <col min="14826" max="14827" width="16" style="22" customWidth="1"/>
    <col min="14828" max="14828" width="20" style="22" customWidth="1"/>
    <col min="14829" max="14829" width="19.140625" style="22" customWidth="1"/>
    <col min="14830" max="14830" width="19" style="22" customWidth="1"/>
    <col min="14831" max="15077" width="9.140625" style="22"/>
    <col min="15078" max="15078" width="4.7109375" style="22" customWidth="1"/>
    <col min="15079" max="15079" width="18.7109375" style="22" customWidth="1"/>
    <col min="15080" max="15081" width="18" style="22" customWidth="1"/>
    <col min="15082" max="15083" width="16" style="22" customWidth="1"/>
    <col min="15084" max="15084" width="20" style="22" customWidth="1"/>
    <col min="15085" max="15085" width="19.140625" style="22" customWidth="1"/>
    <col min="15086" max="15086" width="19" style="22" customWidth="1"/>
    <col min="15087" max="15333" width="9.140625" style="22"/>
    <col min="15334" max="15334" width="4.7109375" style="22" customWidth="1"/>
    <col min="15335" max="15335" width="18.7109375" style="22" customWidth="1"/>
    <col min="15336" max="15337" width="18" style="22" customWidth="1"/>
    <col min="15338" max="15339" width="16" style="22" customWidth="1"/>
    <col min="15340" max="15340" width="20" style="22" customWidth="1"/>
    <col min="15341" max="15341" width="19.140625" style="22" customWidth="1"/>
    <col min="15342" max="15342" width="19" style="22" customWidth="1"/>
    <col min="15343" max="15589" width="9.140625" style="22"/>
    <col min="15590" max="15590" width="4.7109375" style="22" customWidth="1"/>
    <col min="15591" max="15591" width="18.7109375" style="22" customWidth="1"/>
    <col min="15592" max="15593" width="18" style="22" customWidth="1"/>
    <col min="15594" max="15595" width="16" style="22" customWidth="1"/>
    <col min="15596" max="15596" width="20" style="22" customWidth="1"/>
    <col min="15597" max="15597" width="19.140625" style="22" customWidth="1"/>
    <col min="15598" max="15598" width="19" style="22" customWidth="1"/>
    <col min="15599" max="15845" width="9.140625" style="22"/>
    <col min="15846" max="15846" width="4.7109375" style="22" customWidth="1"/>
    <col min="15847" max="15847" width="18.7109375" style="22" customWidth="1"/>
    <col min="15848" max="15849" width="18" style="22" customWidth="1"/>
    <col min="15850" max="15851" width="16" style="22" customWidth="1"/>
    <col min="15852" max="15852" width="20" style="22" customWidth="1"/>
    <col min="15853" max="15853" width="19.140625" style="22" customWidth="1"/>
    <col min="15854" max="15854" width="19" style="22" customWidth="1"/>
    <col min="15855" max="16101" width="9.140625" style="22"/>
    <col min="16102" max="16102" width="4.7109375" style="22" customWidth="1"/>
    <col min="16103" max="16103" width="18.7109375" style="22" customWidth="1"/>
    <col min="16104" max="16105" width="18" style="22" customWidth="1"/>
    <col min="16106" max="16107" width="16" style="22" customWidth="1"/>
    <col min="16108" max="16108" width="20" style="22" customWidth="1"/>
    <col min="16109" max="16109" width="19.140625" style="22" customWidth="1"/>
    <col min="16110" max="16110" width="19" style="22" customWidth="1"/>
    <col min="16111" max="16384" width="9.140625" style="22"/>
  </cols>
  <sheetData>
    <row r="1" spans="1:11" s="1" customFormat="1" ht="16.5">
      <c r="G1" s="434" t="s">
        <v>187</v>
      </c>
      <c r="H1" s="434"/>
      <c r="I1" s="145"/>
      <c r="J1" s="21"/>
    </row>
    <row r="2" spans="1:11" s="1" customFormat="1" ht="51.75" customHeight="1">
      <c r="G2" s="322" t="s">
        <v>16</v>
      </c>
      <c r="H2" s="322"/>
      <c r="I2" s="146"/>
      <c r="J2" s="44"/>
    </row>
    <row r="3" spans="1:11" s="1" customFormat="1" ht="16.5">
      <c r="I3" s="147"/>
    </row>
    <row r="4" spans="1:11" s="1" customFormat="1" ht="18.75">
      <c r="A4" s="438" t="s">
        <v>138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1" s="1" customFormat="1" ht="18.75">
      <c r="A5" s="436" t="s">
        <v>19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1">
      <c r="A6" s="439" t="s">
        <v>126</v>
      </c>
      <c r="B6" s="439"/>
      <c r="C6" s="439"/>
      <c r="D6" s="439"/>
      <c r="E6" s="439"/>
      <c r="F6" s="439"/>
      <c r="G6" s="439"/>
      <c r="H6" s="439"/>
      <c r="I6" s="439"/>
    </row>
    <row r="7" spans="1:11" ht="18.75">
      <c r="A7" s="440" t="s">
        <v>84</v>
      </c>
      <c r="B7" s="440"/>
      <c r="C7" s="440"/>
      <c r="D7" s="440"/>
      <c r="E7" s="440"/>
      <c r="F7" s="440"/>
      <c r="G7" s="440"/>
      <c r="H7" s="440"/>
      <c r="I7" s="440"/>
    </row>
    <row r="8" spans="1:11">
      <c r="B8" s="63"/>
    </row>
    <row r="9" spans="1:11">
      <c r="A9" s="435" t="s">
        <v>2</v>
      </c>
      <c r="B9" s="412" t="s">
        <v>20</v>
      </c>
      <c r="C9" s="435" t="s">
        <v>112</v>
      </c>
      <c r="D9" s="412" t="s">
        <v>127</v>
      </c>
      <c r="E9" s="411" t="s">
        <v>128</v>
      </c>
      <c r="F9" s="411"/>
      <c r="G9" s="435" t="s">
        <v>113</v>
      </c>
      <c r="H9" s="435" t="s">
        <v>114</v>
      </c>
      <c r="I9" s="437" t="s">
        <v>298</v>
      </c>
      <c r="J9" s="23"/>
      <c r="K9" s="23"/>
    </row>
    <row r="10" spans="1:11" ht="110.25">
      <c r="A10" s="435"/>
      <c r="B10" s="441"/>
      <c r="C10" s="435"/>
      <c r="D10" s="413"/>
      <c r="E10" s="75" t="s">
        <v>129</v>
      </c>
      <c r="F10" s="75" t="s">
        <v>130</v>
      </c>
      <c r="G10" s="435"/>
      <c r="H10" s="435"/>
      <c r="I10" s="437"/>
      <c r="J10" s="23"/>
      <c r="K10" s="23"/>
    </row>
    <row r="11" spans="1:11">
      <c r="A11" s="15">
        <v>1</v>
      </c>
      <c r="B11" s="15">
        <v>2</v>
      </c>
      <c r="C11" s="15">
        <v>3</v>
      </c>
      <c r="D11" s="15"/>
      <c r="E11" s="15">
        <v>4</v>
      </c>
      <c r="F11" s="15">
        <v>5</v>
      </c>
      <c r="G11" s="15">
        <v>6</v>
      </c>
      <c r="H11" s="15">
        <v>7</v>
      </c>
      <c r="I11" s="189">
        <v>8</v>
      </c>
      <c r="J11" s="23"/>
      <c r="K11" s="23"/>
    </row>
    <row r="12" spans="1:11" ht="82.5">
      <c r="A12" s="51" t="s">
        <v>27</v>
      </c>
      <c r="B12" s="24" t="s">
        <v>116</v>
      </c>
      <c r="C12" s="24" t="s">
        <v>117</v>
      </c>
      <c r="D12" s="142" t="s">
        <v>334</v>
      </c>
      <c r="E12" s="31" t="s">
        <v>314</v>
      </c>
      <c r="F12" s="31" t="s">
        <v>313</v>
      </c>
      <c r="G12" s="8" t="s">
        <v>359</v>
      </c>
      <c r="H12" s="11" t="s">
        <v>315</v>
      </c>
      <c r="I12" s="149">
        <f>I14</f>
        <v>5274.4229999999998</v>
      </c>
      <c r="J12" s="23"/>
      <c r="K12" s="23"/>
    </row>
    <row r="13" spans="1:11" ht="16.5">
      <c r="A13" s="15"/>
      <c r="B13" s="461" t="s">
        <v>28</v>
      </c>
      <c r="C13" s="462"/>
      <c r="D13" s="462"/>
      <c r="E13" s="462"/>
      <c r="F13" s="462"/>
      <c r="G13" s="463"/>
      <c r="H13" s="11"/>
      <c r="I13" s="144"/>
      <c r="J13" s="23"/>
      <c r="K13" s="23"/>
    </row>
    <row r="14" spans="1:11" ht="82.5">
      <c r="A14" s="25" t="s">
        <v>29</v>
      </c>
      <c r="B14" s="242" t="s">
        <v>397</v>
      </c>
      <c r="C14" s="13" t="s">
        <v>118</v>
      </c>
      <c r="D14" s="142" t="s">
        <v>334</v>
      </c>
      <c r="E14" s="31" t="s">
        <v>314</v>
      </c>
      <c r="F14" s="31" t="s">
        <v>313</v>
      </c>
      <c r="G14" s="13" t="s">
        <v>316</v>
      </c>
      <c r="H14" s="27">
        <v>964</v>
      </c>
      <c r="I14" s="144">
        <f>'форма 7'!F94+'форма 7'!F93+'форма 7'!F92</f>
        <v>5274.4229999999998</v>
      </c>
      <c r="J14" s="23"/>
      <c r="K14" s="23"/>
    </row>
    <row r="15" spans="1:11" ht="16.5">
      <c r="A15" s="464" t="s">
        <v>30</v>
      </c>
      <c r="B15" s="465"/>
      <c r="C15" s="465"/>
      <c r="D15" s="466"/>
      <c r="E15" s="73"/>
      <c r="F15" s="73"/>
      <c r="G15" s="8"/>
      <c r="H15" s="11"/>
      <c r="I15" s="144"/>
      <c r="J15" s="23"/>
      <c r="K15" s="23"/>
    </row>
    <row r="16" spans="1:11" ht="99">
      <c r="A16" s="28" t="s">
        <v>98</v>
      </c>
      <c r="B16" s="29" t="s">
        <v>119</v>
      </c>
      <c r="C16" s="13" t="s">
        <v>118</v>
      </c>
      <c r="D16" s="142" t="s">
        <v>334</v>
      </c>
      <c r="E16" s="31" t="s">
        <v>314</v>
      </c>
      <c r="F16" s="31" t="s">
        <v>313</v>
      </c>
      <c r="G16" s="30" t="s">
        <v>317</v>
      </c>
      <c r="H16" s="27">
        <v>964</v>
      </c>
      <c r="I16" s="144">
        <v>0</v>
      </c>
      <c r="J16" s="23"/>
      <c r="K16" s="23"/>
    </row>
    <row r="17" spans="1:11" ht="82.5">
      <c r="A17" s="28" t="s">
        <v>31</v>
      </c>
      <c r="B17" s="29" t="s">
        <v>42</v>
      </c>
      <c r="C17" s="13" t="s">
        <v>118</v>
      </c>
      <c r="D17" s="26" t="s">
        <v>143</v>
      </c>
      <c r="E17" s="31" t="s">
        <v>314</v>
      </c>
      <c r="F17" s="31" t="s">
        <v>313</v>
      </c>
      <c r="G17" s="30" t="s">
        <v>318</v>
      </c>
      <c r="H17" s="27">
        <v>964</v>
      </c>
      <c r="I17" s="144">
        <v>0</v>
      </c>
      <c r="J17" s="23"/>
      <c r="K17" s="23"/>
    </row>
    <row r="18" spans="1:11" ht="82.5">
      <c r="A18" s="28" t="s">
        <v>33</v>
      </c>
      <c r="B18" s="29" t="s">
        <v>43</v>
      </c>
      <c r="C18" s="13" t="s">
        <v>118</v>
      </c>
      <c r="D18" s="26" t="s">
        <v>143</v>
      </c>
      <c r="E18" s="31" t="s">
        <v>314</v>
      </c>
      <c r="F18" s="31" t="s">
        <v>313</v>
      </c>
      <c r="G18" s="30" t="s">
        <v>319</v>
      </c>
      <c r="H18" s="27">
        <v>964</v>
      </c>
      <c r="I18" s="144">
        <v>0</v>
      </c>
      <c r="J18" s="23"/>
      <c r="K18" s="23"/>
    </row>
    <row r="19" spans="1:11" ht="82.5">
      <c r="A19" s="32" t="s">
        <v>195</v>
      </c>
      <c r="B19" s="29" t="s">
        <v>44</v>
      </c>
      <c r="C19" s="13" t="s">
        <v>118</v>
      </c>
      <c r="D19" s="26" t="s">
        <v>143</v>
      </c>
      <c r="E19" s="31" t="s">
        <v>314</v>
      </c>
      <c r="F19" s="31" t="s">
        <v>313</v>
      </c>
      <c r="G19" s="30" t="s">
        <v>320</v>
      </c>
      <c r="H19" s="27">
        <v>964</v>
      </c>
      <c r="I19" s="144">
        <v>0</v>
      </c>
      <c r="J19" s="23"/>
      <c r="K19" s="23"/>
    </row>
    <row r="20" spans="1:11" ht="153" customHeight="1">
      <c r="A20" s="32" t="s">
        <v>196</v>
      </c>
      <c r="B20" s="13" t="s">
        <v>45</v>
      </c>
      <c r="C20" s="3" t="s">
        <v>118</v>
      </c>
      <c r="D20" s="26" t="s">
        <v>143</v>
      </c>
      <c r="E20" s="31" t="s">
        <v>314</v>
      </c>
      <c r="F20" s="31" t="s">
        <v>313</v>
      </c>
      <c r="G20" s="3" t="s">
        <v>321</v>
      </c>
      <c r="H20" s="27">
        <v>964</v>
      </c>
      <c r="I20" s="144">
        <v>0</v>
      </c>
      <c r="J20" s="23"/>
      <c r="K20" s="23"/>
    </row>
    <row r="21" spans="1:11" ht="165">
      <c r="A21" s="32" t="s">
        <v>197</v>
      </c>
      <c r="B21" s="9" t="s">
        <v>46</v>
      </c>
      <c r="C21" s="13" t="s">
        <v>40</v>
      </c>
      <c r="D21" s="26" t="s">
        <v>143</v>
      </c>
      <c r="E21" s="31" t="s">
        <v>314</v>
      </c>
      <c r="F21" s="31" t="s">
        <v>313</v>
      </c>
      <c r="G21" s="13" t="s">
        <v>294</v>
      </c>
      <c r="H21" s="31" t="s">
        <v>315</v>
      </c>
      <c r="I21" s="144">
        <v>0</v>
      </c>
      <c r="J21" s="23"/>
      <c r="K21" s="23"/>
    </row>
    <row r="22" spans="1:11" ht="82.5">
      <c r="A22" s="32" t="s">
        <v>198</v>
      </c>
      <c r="B22" s="242" t="s">
        <v>394</v>
      </c>
      <c r="C22" s="13" t="s">
        <v>40</v>
      </c>
      <c r="D22" s="26" t="s">
        <v>143</v>
      </c>
      <c r="E22" s="31" t="s">
        <v>314</v>
      </c>
      <c r="F22" s="31" t="s">
        <v>313</v>
      </c>
      <c r="G22" s="13" t="s">
        <v>292</v>
      </c>
      <c r="H22" s="31" t="s">
        <v>315</v>
      </c>
      <c r="I22" s="144">
        <v>0</v>
      </c>
      <c r="J22" s="23"/>
      <c r="K22" s="23"/>
    </row>
    <row r="23" spans="1:11" ht="90" customHeight="1">
      <c r="A23" s="32" t="s">
        <v>199</v>
      </c>
      <c r="B23" s="242" t="s">
        <v>401</v>
      </c>
      <c r="C23" s="13" t="s">
        <v>40</v>
      </c>
      <c r="D23" s="26" t="s">
        <v>143</v>
      </c>
      <c r="E23" s="31" t="s">
        <v>314</v>
      </c>
      <c r="F23" s="31" t="s">
        <v>313</v>
      </c>
      <c r="G23" s="155" t="s">
        <v>295</v>
      </c>
      <c r="H23" s="27">
        <v>964</v>
      </c>
      <c r="I23" s="144">
        <f>'форма 7'!F94+'форма 7'!F93+'форма 7'!F92</f>
        <v>5274.4229999999998</v>
      </c>
      <c r="J23" s="23"/>
      <c r="K23" s="23"/>
    </row>
    <row r="24" spans="1:11" ht="126.75" customHeight="1">
      <c r="A24" s="28" t="s">
        <v>200</v>
      </c>
      <c r="B24" s="242" t="s">
        <v>396</v>
      </c>
      <c r="C24" s="13" t="s">
        <v>40</v>
      </c>
      <c r="D24" s="26" t="s">
        <v>143</v>
      </c>
      <c r="E24" s="31" t="s">
        <v>314</v>
      </c>
      <c r="F24" s="31" t="s">
        <v>313</v>
      </c>
      <c r="G24" s="13" t="s">
        <v>322</v>
      </c>
      <c r="H24" s="27">
        <v>964</v>
      </c>
      <c r="I24" s="144">
        <v>0</v>
      </c>
      <c r="J24" s="23"/>
      <c r="K24" s="23"/>
    </row>
    <row r="25" spans="1:11" ht="264">
      <c r="A25" s="33" t="s">
        <v>35</v>
      </c>
      <c r="B25" s="34" t="s">
        <v>121</v>
      </c>
      <c r="C25" s="20" t="s">
        <v>50</v>
      </c>
      <c r="D25" s="142" t="s">
        <v>334</v>
      </c>
      <c r="E25" s="31" t="s">
        <v>314</v>
      </c>
      <c r="F25" s="31" t="s">
        <v>313</v>
      </c>
      <c r="G25" s="13" t="s">
        <v>323</v>
      </c>
      <c r="H25" s="69">
        <v>965</v>
      </c>
      <c r="I25" s="64">
        <f>I27</f>
        <v>17073.85771</v>
      </c>
      <c r="J25" s="35"/>
      <c r="K25" s="23"/>
    </row>
    <row r="26" spans="1:11" ht="16.5">
      <c r="A26" s="36"/>
      <c r="B26" s="464" t="s">
        <v>154</v>
      </c>
      <c r="C26" s="465"/>
      <c r="D26" s="465"/>
      <c r="E26" s="465"/>
      <c r="F26" s="465"/>
      <c r="G26" s="465"/>
      <c r="H26" s="465"/>
      <c r="I26" s="466"/>
      <c r="J26" s="23"/>
      <c r="K26" s="23"/>
    </row>
    <row r="27" spans="1:11" ht="159" customHeight="1">
      <c r="A27" s="74" t="s">
        <v>206</v>
      </c>
      <c r="B27" s="14" t="s">
        <v>360</v>
      </c>
      <c r="C27" s="14" t="s">
        <v>55</v>
      </c>
      <c r="D27" s="142" t="s">
        <v>334</v>
      </c>
      <c r="E27" s="31" t="s">
        <v>314</v>
      </c>
      <c r="F27" s="31" t="s">
        <v>313</v>
      </c>
      <c r="G27" s="14" t="s">
        <v>324</v>
      </c>
      <c r="H27" s="68">
        <v>965</v>
      </c>
      <c r="I27" s="150">
        <f>I29+I35</f>
        <v>17073.85771</v>
      </c>
      <c r="J27" s="23"/>
      <c r="K27" s="23"/>
    </row>
    <row r="28" spans="1:11" ht="16.5">
      <c r="A28" s="442" t="s">
        <v>52</v>
      </c>
      <c r="B28" s="443"/>
      <c r="C28" s="443"/>
      <c r="D28" s="443"/>
      <c r="E28" s="443"/>
      <c r="F28" s="443"/>
      <c r="G28" s="443"/>
      <c r="H28" s="443"/>
      <c r="I28" s="444"/>
      <c r="J28" s="23"/>
      <c r="K28" s="23"/>
    </row>
    <row r="29" spans="1:11" ht="47.25">
      <c r="A29" s="467" t="s">
        <v>38</v>
      </c>
      <c r="B29" s="355" t="s">
        <v>53</v>
      </c>
      <c r="C29" s="355" t="s">
        <v>50</v>
      </c>
      <c r="D29" s="103" t="s">
        <v>188</v>
      </c>
      <c r="E29" s="76">
        <v>44558</v>
      </c>
      <c r="F29" s="76">
        <v>44558</v>
      </c>
      <c r="G29" s="103" t="s">
        <v>361</v>
      </c>
      <c r="H29" s="247">
        <v>965</v>
      </c>
      <c r="I29" s="468">
        <f>'форма 7'!F118</f>
        <v>16214.571040000001</v>
      </c>
      <c r="J29" s="35"/>
      <c r="K29" s="23"/>
    </row>
    <row r="30" spans="1:11" ht="63">
      <c r="A30" s="467"/>
      <c r="B30" s="355"/>
      <c r="C30" s="355"/>
      <c r="D30" s="103" t="s">
        <v>189</v>
      </c>
      <c r="E30" s="76">
        <v>44607</v>
      </c>
      <c r="F30" s="77">
        <v>44639</v>
      </c>
      <c r="G30" s="102" t="s">
        <v>358</v>
      </c>
      <c r="H30" s="247"/>
      <c r="I30" s="468"/>
      <c r="J30" s="35"/>
      <c r="K30" s="23"/>
    </row>
    <row r="31" spans="1:11" ht="47.25">
      <c r="A31" s="467"/>
      <c r="B31" s="355"/>
      <c r="C31" s="355"/>
      <c r="D31" s="103" t="s">
        <v>190</v>
      </c>
      <c r="E31" s="76">
        <v>44660</v>
      </c>
      <c r="F31" s="77">
        <v>44696</v>
      </c>
      <c r="G31" s="102" t="s">
        <v>194</v>
      </c>
      <c r="H31" s="247"/>
      <c r="I31" s="468"/>
      <c r="J31" s="35"/>
      <c r="K31" s="23"/>
    </row>
    <row r="32" spans="1:11" ht="63">
      <c r="A32" s="467"/>
      <c r="B32" s="355"/>
      <c r="C32" s="355"/>
      <c r="D32" s="103" t="s">
        <v>191</v>
      </c>
      <c r="E32" s="76">
        <v>44701</v>
      </c>
      <c r="F32" s="77">
        <v>44706</v>
      </c>
      <c r="G32" s="102" t="s">
        <v>325</v>
      </c>
      <c r="H32" s="247"/>
      <c r="I32" s="468"/>
      <c r="J32" s="35"/>
      <c r="K32" s="23"/>
    </row>
    <row r="33" spans="1:11" ht="63">
      <c r="A33" s="467"/>
      <c r="B33" s="355"/>
      <c r="C33" s="355"/>
      <c r="D33" s="16" t="s">
        <v>241</v>
      </c>
      <c r="E33" s="104">
        <v>44743</v>
      </c>
      <c r="F33" s="77">
        <v>44920</v>
      </c>
      <c r="G33" s="102" t="s">
        <v>326</v>
      </c>
      <c r="H33" s="247"/>
      <c r="I33" s="468"/>
      <c r="J33" s="35"/>
      <c r="K33" s="23"/>
    </row>
    <row r="34" spans="1:11" ht="16.5">
      <c r="A34" s="442" t="s">
        <v>54</v>
      </c>
      <c r="B34" s="443"/>
      <c r="C34" s="443"/>
      <c r="D34" s="443"/>
      <c r="E34" s="443"/>
      <c r="F34" s="443"/>
      <c r="G34" s="443"/>
      <c r="H34" s="443"/>
      <c r="I34" s="444"/>
      <c r="J34" s="23"/>
      <c r="K34" s="23"/>
    </row>
    <row r="35" spans="1:11" ht="82.5">
      <c r="A35" s="106" t="s">
        <v>41</v>
      </c>
      <c r="B35" s="19" t="s">
        <v>106</v>
      </c>
      <c r="C35" s="72" t="s">
        <v>55</v>
      </c>
      <c r="D35" s="142" t="s">
        <v>334</v>
      </c>
      <c r="E35" s="157" t="s">
        <v>314</v>
      </c>
      <c r="F35" s="157" t="s">
        <v>313</v>
      </c>
      <c r="G35" s="26" t="s">
        <v>327</v>
      </c>
      <c r="H35" s="68">
        <v>965</v>
      </c>
      <c r="I35" s="65">
        <f>'форма 7'!F128</f>
        <v>859.28666999999996</v>
      </c>
      <c r="J35" s="35"/>
      <c r="K35" s="23"/>
    </row>
    <row r="36" spans="1:11" ht="16.5">
      <c r="A36" s="445" t="s">
        <v>201</v>
      </c>
      <c r="B36" s="446"/>
      <c r="C36" s="446"/>
      <c r="D36" s="446"/>
      <c r="E36" s="446"/>
      <c r="F36" s="446"/>
      <c r="G36" s="446"/>
      <c r="H36" s="446"/>
      <c r="I36" s="447"/>
      <c r="J36" s="23"/>
      <c r="K36" s="23"/>
    </row>
    <row r="37" spans="1:11" ht="99">
      <c r="A37" s="37" t="s">
        <v>48</v>
      </c>
      <c r="B37" s="105" t="s">
        <v>57</v>
      </c>
      <c r="C37" s="13" t="s">
        <v>34</v>
      </c>
      <c r="D37" s="142" t="s">
        <v>334</v>
      </c>
      <c r="E37" s="157" t="s">
        <v>314</v>
      </c>
      <c r="F37" s="157" t="s">
        <v>313</v>
      </c>
      <c r="G37" s="71" t="s">
        <v>328</v>
      </c>
      <c r="H37" s="68">
        <v>967</v>
      </c>
      <c r="I37" s="65">
        <f>'форма 7'!F135</f>
        <v>7500</v>
      </c>
      <c r="J37" s="35"/>
      <c r="K37" s="23"/>
    </row>
    <row r="38" spans="1:11" ht="49.5" customHeight="1">
      <c r="A38" s="247" t="s">
        <v>202</v>
      </c>
      <c r="B38" s="251" t="s">
        <v>59</v>
      </c>
      <c r="C38" s="251" t="s">
        <v>34</v>
      </c>
      <c r="D38" s="178" t="s">
        <v>188</v>
      </c>
      <c r="E38" s="31" t="s">
        <v>362</v>
      </c>
      <c r="F38" s="31" t="s">
        <v>362</v>
      </c>
      <c r="G38" s="179" t="s">
        <v>363</v>
      </c>
      <c r="H38" s="251">
        <v>967</v>
      </c>
      <c r="I38" s="448">
        <f>'форма 7'!F142</f>
        <v>16455.259999999998</v>
      </c>
      <c r="J38" s="35"/>
      <c r="K38" s="23"/>
    </row>
    <row r="39" spans="1:11" ht="47.25">
      <c r="A39" s="247"/>
      <c r="B39" s="256"/>
      <c r="C39" s="256"/>
      <c r="D39" s="178" t="s">
        <v>189</v>
      </c>
      <c r="E39" s="76">
        <v>44591</v>
      </c>
      <c r="F39" s="76">
        <v>44599</v>
      </c>
      <c r="G39" s="180" t="s">
        <v>364</v>
      </c>
      <c r="H39" s="256"/>
      <c r="I39" s="449"/>
      <c r="J39" s="35"/>
      <c r="K39" s="23"/>
    </row>
    <row r="40" spans="1:11" ht="33">
      <c r="A40" s="247"/>
      <c r="B40" s="256"/>
      <c r="C40" s="256"/>
      <c r="D40" s="178" t="s">
        <v>190</v>
      </c>
      <c r="E40" s="76">
        <v>44602</v>
      </c>
      <c r="F40" s="76">
        <v>44607</v>
      </c>
      <c r="G40" s="179" t="s">
        <v>365</v>
      </c>
      <c r="H40" s="256"/>
      <c r="I40" s="449"/>
      <c r="J40" s="35"/>
      <c r="K40" s="23"/>
    </row>
    <row r="41" spans="1:11" ht="63">
      <c r="A41" s="247"/>
      <c r="B41" s="256"/>
      <c r="C41" s="256"/>
      <c r="D41" s="178" t="s">
        <v>193</v>
      </c>
      <c r="E41" s="76">
        <v>44608</v>
      </c>
      <c r="F41" s="76">
        <v>44637</v>
      </c>
      <c r="G41" s="180" t="s">
        <v>332</v>
      </c>
      <c r="H41" s="256"/>
      <c r="I41" s="449"/>
      <c r="J41" s="35"/>
      <c r="K41" s="23"/>
    </row>
    <row r="42" spans="1:11" ht="99">
      <c r="A42" s="251"/>
      <c r="B42" s="256"/>
      <c r="C42" s="256"/>
      <c r="D42" s="178" t="s">
        <v>188</v>
      </c>
      <c r="E42" s="76">
        <v>44662</v>
      </c>
      <c r="F42" s="76">
        <v>44662</v>
      </c>
      <c r="G42" s="179" t="s">
        <v>330</v>
      </c>
      <c r="H42" s="256"/>
      <c r="I42" s="449"/>
      <c r="J42" s="35"/>
      <c r="K42" s="23"/>
    </row>
    <row r="43" spans="1:11" ht="94.5">
      <c r="A43" s="256"/>
      <c r="B43" s="256"/>
      <c r="C43" s="256"/>
      <c r="D43" s="178" t="s">
        <v>189</v>
      </c>
      <c r="E43" s="76">
        <v>44673</v>
      </c>
      <c r="F43" s="76">
        <v>44683</v>
      </c>
      <c r="G43" s="182" t="s">
        <v>366</v>
      </c>
      <c r="H43" s="256"/>
      <c r="I43" s="449"/>
      <c r="J43" s="35"/>
      <c r="K43" s="23"/>
    </row>
    <row r="44" spans="1:11" ht="49.5">
      <c r="A44" s="256"/>
      <c r="B44" s="256"/>
      <c r="C44" s="256"/>
      <c r="D44" s="178" t="s">
        <v>190</v>
      </c>
      <c r="E44" s="76">
        <v>44691</v>
      </c>
      <c r="F44" s="76">
        <v>44696</v>
      </c>
      <c r="G44" s="179" t="s">
        <v>331</v>
      </c>
      <c r="H44" s="256"/>
      <c r="I44" s="449"/>
      <c r="J44" s="35"/>
      <c r="K44" s="23"/>
    </row>
    <row r="45" spans="1:11" ht="63">
      <c r="A45" s="257"/>
      <c r="B45" s="257"/>
      <c r="C45" s="257"/>
      <c r="D45" s="178" t="s">
        <v>193</v>
      </c>
      <c r="E45" s="76">
        <v>44697</v>
      </c>
      <c r="F45" s="76">
        <v>44758</v>
      </c>
      <c r="G45" s="180" t="s">
        <v>332</v>
      </c>
      <c r="H45" s="256"/>
      <c r="I45" s="449"/>
      <c r="J45" s="35"/>
      <c r="K45" s="23"/>
    </row>
    <row r="46" spans="1:11" ht="82.5">
      <c r="A46" s="70" t="s">
        <v>203</v>
      </c>
      <c r="B46" s="183" t="s">
        <v>268</v>
      </c>
      <c r="C46" s="184" t="s">
        <v>40</v>
      </c>
      <c r="D46" s="181" t="s">
        <v>334</v>
      </c>
      <c r="E46" s="185">
        <v>44694</v>
      </c>
      <c r="F46" s="185">
        <v>44804</v>
      </c>
      <c r="G46" s="186" t="s">
        <v>333</v>
      </c>
      <c r="H46" s="139">
        <v>964</v>
      </c>
      <c r="I46" s="167">
        <f>I47</f>
        <v>6401.59123</v>
      </c>
      <c r="J46" s="38"/>
      <c r="K46" s="23"/>
    </row>
    <row r="47" spans="1:11" ht="31.5">
      <c r="A47" s="256" t="s">
        <v>299</v>
      </c>
      <c r="B47" s="329" t="s">
        <v>108</v>
      </c>
      <c r="C47" s="430" t="s">
        <v>40</v>
      </c>
      <c r="D47" s="138" t="s">
        <v>188</v>
      </c>
      <c r="E47" s="31" t="s">
        <v>329</v>
      </c>
      <c r="F47" s="31" t="s">
        <v>329</v>
      </c>
      <c r="G47" s="14"/>
      <c r="H47" s="251">
        <v>964</v>
      </c>
      <c r="I47" s="448">
        <f>'форма 7'!F146</f>
        <v>6401.59123</v>
      </c>
      <c r="J47" s="38"/>
      <c r="K47" s="23"/>
    </row>
    <row r="48" spans="1:11" ht="31.5">
      <c r="A48" s="256"/>
      <c r="B48" s="330"/>
      <c r="C48" s="431"/>
      <c r="D48" s="138" t="s">
        <v>189</v>
      </c>
      <c r="E48" s="76">
        <v>44705</v>
      </c>
      <c r="F48" s="76">
        <v>44716</v>
      </c>
      <c r="G48" s="143"/>
      <c r="H48" s="256"/>
      <c r="I48" s="449"/>
      <c r="J48" s="38"/>
      <c r="K48" s="23"/>
    </row>
    <row r="49" spans="1:11" ht="31.5">
      <c r="A49" s="256"/>
      <c r="B49" s="330"/>
      <c r="C49" s="431"/>
      <c r="D49" s="138" t="s">
        <v>190</v>
      </c>
      <c r="E49" s="76">
        <v>44720</v>
      </c>
      <c r="F49" s="76">
        <v>44727</v>
      </c>
      <c r="G49" s="14"/>
      <c r="H49" s="256"/>
      <c r="I49" s="449"/>
      <c r="J49" s="38"/>
      <c r="K49" s="23"/>
    </row>
    <row r="50" spans="1:11" ht="31.5">
      <c r="A50" s="257"/>
      <c r="B50" s="331"/>
      <c r="C50" s="432"/>
      <c r="D50" s="138" t="s">
        <v>193</v>
      </c>
      <c r="E50" s="76">
        <v>44728</v>
      </c>
      <c r="F50" s="76">
        <v>44804</v>
      </c>
      <c r="G50" s="143"/>
      <c r="H50" s="257"/>
      <c r="I50" s="458"/>
      <c r="J50" s="38"/>
      <c r="K50" s="23"/>
    </row>
    <row r="51" spans="1:11" ht="61.5" customHeight="1">
      <c r="A51" s="251" t="s">
        <v>204</v>
      </c>
      <c r="B51" s="452" t="s">
        <v>270</v>
      </c>
      <c r="C51" s="433" t="s">
        <v>40</v>
      </c>
      <c r="D51" s="453" t="s">
        <v>334</v>
      </c>
      <c r="E51" s="456" t="s">
        <v>314</v>
      </c>
      <c r="F51" s="456" t="s">
        <v>313</v>
      </c>
      <c r="G51" s="450" t="s">
        <v>297</v>
      </c>
      <c r="H51" s="459">
        <v>964</v>
      </c>
      <c r="I51" s="451">
        <f>I55+I59+I63</f>
        <v>1325.7596000000001</v>
      </c>
      <c r="J51" s="23"/>
      <c r="K51" s="23"/>
    </row>
    <row r="52" spans="1:11" ht="35.25" customHeight="1">
      <c r="A52" s="256"/>
      <c r="B52" s="452"/>
      <c r="C52" s="433"/>
      <c r="D52" s="454"/>
      <c r="E52" s="457"/>
      <c r="F52" s="457"/>
      <c r="G52" s="450"/>
      <c r="H52" s="460"/>
      <c r="I52" s="451"/>
      <c r="J52" s="23"/>
      <c r="K52" s="23"/>
    </row>
    <row r="53" spans="1:11" ht="38.25" hidden="1" customHeight="1">
      <c r="A53" s="256"/>
      <c r="B53" s="452"/>
      <c r="C53" s="433"/>
      <c r="D53" s="454"/>
      <c r="E53" s="158"/>
      <c r="F53" s="158"/>
      <c r="G53" s="450"/>
      <c r="I53" s="451"/>
      <c r="J53" s="23"/>
      <c r="K53" s="23"/>
    </row>
    <row r="54" spans="1:11" ht="16.5" hidden="1" customHeight="1">
      <c r="A54" s="257"/>
      <c r="B54" s="452"/>
      <c r="C54" s="433"/>
      <c r="D54" s="455"/>
      <c r="E54" s="158"/>
      <c r="F54" s="136"/>
      <c r="G54" s="450"/>
      <c r="I54" s="451"/>
      <c r="J54" s="23"/>
      <c r="K54" s="23"/>
    </row>
    <row r="55" spans="1:11" ht="31.5">
      <c r="A55" s="251" t="s">
        <v>300</v>
      </c>
      <c r="B55" s="429" t="s">
        <v>110</v>
      </c>
      <c r="C55" s="433" t="s">
        <v>40</v>
      </c>
      <c r="D55" s="138" t="s">
        <v>188</v>
      </c>
      <c r="E55" s="158" t="s">
        <v>347</v>
      </c>
      <c r="F55" s="136" t="s">
        <v>347</v>
      </c>
      <c r="G55" s="430"/>
      <c r="H55" s="247">
        <v>964</v>
      </c>
      <c r="I55" s="428">
        <f>'форма 7'!F170</f>
        <v>229.9616</v>
      </c>
      <c r="J55" s="23"/>
      <c r="K55" s="23"/>
    </row>
    <row r="56" spans="1:11" ht="31.5">
      <c r="A56" s="256"/>
      <c r="B56" s="429"/>
      <c r="C56" s="433"/>
      <c r="D56" s="138" t="s">
        <v>189</v>
      </c>
      <c r="E56" s="158" t="s">
        <v>349</v>
      </c>
      <c r="F56" s="136" t="s">
        <v>348</v>
      </c>
      <c r="G56" s="431"/>
      <c r="H56" s="247"/>
      <c r="I56" s="428"/>
      <c r="J56" s="23"/>
      <c r="K56" s="23"/>
    </row>
    <row r="57" spans="1:11" ht="31.5">
      <c r="A57" s="256"/>
      <c r="B57" s="429"/>
      <c r="C57" s="433"/>
      <c r="D57" s="138" t="s">
        <v>192</v>
      </c>
      <c r="E57" s="158" t="s">
        <v>350</v>
      </c>
      <c r="F57" s="136" t="s">
        <v>351</v>
      </c>
      <c r="G57" s="431"/>
      <c r="H57" s="247"/>
      <c r="I57" s="428"/>
      <c r="J57" s="23"/>
      <c r="K57" s="23"/>
    </row>
    <row r="58" spans="1:11" ht="78" customHeight="1">
      <c r="A58" s="257"/>
      <c r="B58" s="429"/>
      <c r="C58" s="433"/>
      <c r="D58" s="138" t="s">
        <v>193</v>
      </c>
      <c r="E58" s="158" t="s">
        <v>352</v>
      </c>
      <c r="F58" s="136" t="s">
        <v>313</v>
      </c>
      <c r="G58" s="432"/>
      <c r="H58" s="247"/>
      <c r="I58" s="428"/>
      <c r="J58" s="23"/>
      <c r="K58" s="23"/>
    </row>
    <row r="59" spans="1:11" ht="31.5">
      <c r="A59" s="251" t="s">
        <v>301</v>
      </c>
      <c r="B59" s="251" t="s">
        <v>391</v>
      </c>
      <c r="C59" s="251" t="s">
        <v>40</v>
      </c>
      <c r="D59" s="109" t="s">
        <v>188</v>
      </c>
      <c r="E59" s="158" t="s">
        <v>347</v>
      </c>
      <c r="F59" s="136" t="s">
        <v>347</v>
      </c>
      <c r="G59" s="430"/>
      <c r="H59" s="251">
        <v>964</v>
      </c>
      <c r="I59" s="471">
        <f>'форма 7'!F177</f>
        <v>15</v>
      </c>
      <c r="J59" s="23"/>
      <c r="K59" s="23"/>
    </row>
    <row r="60" spans="1:11" ht="31.5">
      <c r="A60" s="256"/>
      <c r="B60" s="256"/>
      <c r="C60" s="256"/>
      <c r="D60" s="109" t="s">
        <v>189</v>
      </c>
      <c r="E60" s="158" t="s">
        <v>349</v>
      </c>
      <c r="F60" s="136" t="s">
        <v>348</v>
      </c>
      <c r="G60" s="431"/>
      <c r="H60" s="256"/>
      <c r="I60" s="472"/>
      <c r="J60" s="23"/>
      <c r="K60" s="23"/>
    </row>
    <row r="61" spans="1:11" ht="31.5">
      <c r="A61" s="256"/>
      <c r="B61" s="256"/>
      <c r="C61" s="256"/>
      <c r="D61" s="109" t="s">
        <v>192</v>
      </c>
      <c r="E61" s="158" t="s">
        <v>350</v>
      </c>
      <c r="F61" s="136" t="s">
        <v>351</v>
      </c>
      <c r="G61" s="431"/>
      <c r="H61" s="256"/>
      <c r="I61" s="472"/>
      <c r="J61" s="23"/>
      <c r="K61" s="23"/>
    </row>
    <row r="62" spans="1:11" ht="31.5">
      <c r="A62" s="257"/>
      <c r="B62" s="257"/>
      <c r="C62" s="257"/>
      <c r="D62" s="109" t="s">
        <v>193</v>
      </c>
      <c r="E62" s="158" t="s">
        <v>352</v>
      </c>
      <c r="F62" s="136" t="s">
        <v>313</v>
      </c>
      <c r="G62" s="432"/>
      <c r="H62" s="256"/>
      <c r="I62" s="473"/>
      <c r="J62" s="23"/>
      <c r="K62" s="23"/>
    </row>
    <row r="63" spans="1:11" ht="115.5">
      <c r="A63" s="251" t="s">
        <v>302</v>
      </c>
      <c r="B63" s="430" t="s">
        <v>267</v>
      </c>
      <c r="C63" s="430" t="s">
        <v>40</v>
      </c>
      <c r="D63" s="109" t="s">
        <v>188</v>
      </c>
      <c r="E63" s="76">
        <v>44578</v>
      </c>
      <c r="F63" s="76">
        <v>44578</v>
      </c>
      <c r="G63" s="14" t="s">
        <v>335</v>
      </c>
      <c r="H63" s="251">
        <v>964</v>
      </c>
      <c r="I63" s="471">
        <f>'форма 7'!F184</f>
        <v>1080.798</v>
      </c>
      <c r="J63" s="23"/>
      <c r="K63" s="23"/>
    </row>
    <row r="64" spans="1:11" ht="110.25">
      <c r="A64" s="256"/>
      <c r="B64" s="431"/>
      <c r="C64" s="431"/>
      <c r="D64" s="109" t="s">
        <v>189</v>
      </c>
      <c r="E64" s="76">
        <v>44589</v>
      </c>
      <c r="F64" s="76">
        <v>44599</v>
      </c>
      <c r="G64" s="143" t="s">
        <v>336</v>
      </c>
      <c r="H64" s="256"/>
      <c r="I64" s="472"/>
      <c r="J64" s="23"/>
      <c r="K64" s="23"/>
    </row>
    <row r="65" spans="1:12" ht="49.5">
      <c r="A65" s="256"/>
      <c r="B65" s="431"/>
      <c r="C65" s="431"/>
      <c r="D65" s="109" t="s">
        <v>192</v>
      </c>
      <c r="E65" s="76">
        <v>44606</v>
      </c>
      <c r="F65" s="76">
        <v>44617</v>
      </c>
      <c r="G65" s="140" t="s">
        <v>331</v>
      </c>
      <c r="H65" s="256"/>
      <c r="I65" s="472"/>
      <c r="J65" s="23"/>
      <c r="K65" s="23"/>
    </row>
    <row r="66" spans="1:12" ht="63">
      <c r="A66" s="257"/>
      <c r="B66" s="432"/>
      <c r="C66" s="432"/>
      <c r="D66" s="109" t="s">
        <v>193</v>
      </c>
      <c r="E66" s="76">
        <v>44618</v>
      </c>
      <c r="F66" s="76">
        <v>44926</v>
      </c>
      <c r="G66" s="143" t="s">
        <v>332</v>
      </c>
      <c r="H66" s="257"/>
      <c r="I66" s="473"/>
      <c r="J66" s="23"/>
      <c r="K66" s="23"/>
    </row>
    <row r="67" spans="1:12" ht="31.5" hidden="1" outlineLevel="1">
      <c r="A67" s="251" t="s">
        <v>205</v>
      </c>
      <c r="B67" s="251" t="s">
        <v>155</v>
      </c>
      <c r="C67" s="251" t="s">
        <v>40</v>
      </c>
      <c r="D67" s="109" t="s">
        <v>188</v>
      </c>
      <c r="E67" s="39"/>
      <c r="F67" s="39"/>
      <c r="G67" s="9"/>
      <c r="H67" s="251"/>
      <c r="I67" s="471"/>
      <c r="J67" s="38"/>
      <c r="K67" s="23"/>
    </row>
    <row r="68" spans="1:12" ht="31.5" hidden="1" outlineLevel="1">
      <c r="A68" s="256"/>
      <c r="B68" s="256"/>
      <c r="C68" s="256"/>
      <c r="D68" s="109" t="s">
        <v>189</v>
      </c>
      <c r="E68" s="76"/>
      <c r="F68" s="76"/>
      <c r="G68" s="9"/>
      <c r="H68" s="256"/>
      <c r="I68" s="472"/>
      <c r="J68" s="38"/>
      <c r="K68" s="23"/>
    </row>
    <row r="69" spans="1:12" ht="31.5" hidden="1" outlineLevel="1">
      <c r="A69" s="256"/>
      <c r="B69" s="256"/>
      <c r="C69" s="256"/>
      <c r="D69" s="109" t="s">
        <v>192</v>
      </c>
      <c r="E69" s="39"/>
      <c r="F69" s="39"/>
      <c r="G69" s="9"/>
      <c r="H69" s="256"/>
      <c r="I69" s="472"/>
      <c r="J69" s="38"/>
      <c r="K69" s="23"/>
    </row>
    <row r="70" spans="1:12" ht="31.5" hidden="1" outlineLevel="1">
      <c r="A70" s="257"/>
      <c r="B70" s="257"/>
      <c r="C70" s="257"/>
      <c r="D70" s="109" t="s">
        <v>193</v>
      </c>
      <c r="E70" s="39"/>
      <c r="F70" s="76"/>
      <c r="G70" s="9"/>
      <c r="H70" s="257"/>
      <c r="I70" s="473"/>
      <c r="J70" s="38"/>
      <c r="K70" s="23"/>
    </row>
    <row r="71" spans="1:12" ht="132" collapsed="1">
      <c r="A71" s="68" t="s">
        <v>375</v>
      </c>
      <c r="B71" s="245" t="s">
        <v>124</v>
      </c>
      <c r="C71" s="14" t="s">
        <v>40</v>
      </c>
      <c r="D71" s="142" t="s">
        <v>334</v>
      </c>
      <c r="E71" s="157" t="s">
        <v>314</v>
      </c>
      <c r="F71" s="157" t="s">
        <v>313</v>
      </c>
      <c r="G71" s="14" t="s">
        <v>337</v>
      </c>
      <c r="H71" s="117">
        <v>964</v>
      </c>
      <c r="I71" s="151">
        <f>'форма 7'!F198+'форма 7'!F197</f>
        <v>1463.66759</v>
      </c>
      <c r="J71" s="23"/>
      <c r="K71" s="23"/>
    </row>
    <row r="72" spans="1:12" s="42" customFormat="1">
      <c r="A72" s="17"/>
      <c r="B72" s="18" t="s">
        <v>90</v>
      </c>
      <c r="C72" s="18"/>
      <c r="D72" s="18"/>
      <c r="E72" s="159"/>
      <c r="F72" s="159"/>
      <c r="G72" s="18"/>
      <c r="H72" s="188"/>
      <c r="I72" s="152">
        <f>I12+I25+I37+I38+I46+I51+I71</f>
        <v>55494.559129999994</v>
      </c>
      <c r="J72" s="40"/>
      <c r="K72" s="41"/>
      <c r="L72" s="187"/>
    </row>
    <row r="73" spans="1:12">
      <c r="A73" s="15"/>
      <c r="B73" s="16"/>
      <c r="C73" s="16"/>
      <c r="D73" s="16"/>
      <c r="E73" s="16"/>
      <c r="F73" s="16"/>
      <c r="G73" s="16"/>
      <c r="H73" s="16"/>
      <c r="I73" s="153"/>
      <c r="J73" s="23"/>
      <c r="K73" s="23"/>
    </row>
    <row r="74" spans="1:12">
      <c r="A74" s="15"/>
      <c r="B74" s="16"/>
      <c r="C74" s="16"/>
      <c r="D74" s="16"/>
      <c r="E74" s="16"/>
      <c r="F74" s="16"/>
      <c r="G74" s="16"/>
      <c r="H74" s="16"/>
      <c r="I74" s="153"/>
      <c r="J74" s="23"/>
      <c r="K74" s="23"/>
    </row>
    <row r="75" spans="1:12" outlineLevel="1">
      <c r="A75" s="15" t="s">
        <v>115</v>
      </c>
      <c r="B75" s="16" t="s">
        <v>131</v>
      </c>
      <c r="C75" s="16"/>
      <c r="D75" s="16"/>
      <c r="E75" s="16"/>
      <c r="F75" s="16"/>
      <c r="G75" s="16"/>
      <c r="H75" s="16"/>
      <c r="I75" s="153"/>
      <c r="J75" s="23"/>
      <c r="K75" s="23"/>
    </row>
    <row r="76" spans="1:12" outlineLevel="1">
      <c r="A76" s="15" t="s">
        <v>120</v>
      </c>
      <c r="B76" s="16" t="s">
        <v>132</v>
      </c>
      <c r="C76" s="16"/>
      <c r="D76" s="16"/>
      <c r="E76" s="16"/>
      <c r="F76" s="16"/>
      <c r="G76" s="16"/>
      <c r="H76" s="16"/>
      <c r="I76" s="153"/>
      <c r="J76" s="23"/>
      <c r="K76" s="23"/>
    </row>
    <row r="77" spans="1:12" outlineLevel="1">
      <c r="A77" s="15"/>
      <c r="B77" s="16" t="s">
        <v>133</v>
      </c>
      <c r="C77" s="16"/>
      <c r="D77" s="16"/>
      <c r="E77" s="16"/>
      <c r="F77" s="16"/>
      <c r="G77" s="16"/>
      <c r="H77" s="16"/>
      <c r="I77" s="153"/>
      <c r="J77" s="23"/>
      <c r="K77" s="23"/>
    </row>
    <row r="78" spans="1:12" outlineLevel="1">
      <c r="A78" s="15" t="s">
        <v>66</v>
      </c>
      <c r="B78" s="16" t="s">
        <v>134</v>
      </c>
      <c r="C78" s="16"/>
      <c r="D78" s="16"/>
      <c r="E78" s="16"/>
      <c r="F78" s="16"/>
      <c r="G78" s="16"/>
      <c r="H78" s="16"/>
      <c r="I78" s="153"/>
      <c r="J78" s="23"/>
      <c r="K78" s="23"/>
    </row>
    <row r="79" spans="1:12" outlineLevel="1">
      <c r="A79" s="15"/>
      <c r="B79" s="16" t="s">
        <v>66</v>
      </c>
      <c r="C79" s="16"/>
      <c r="D79" s="16"/>
      <c r="E79" s="16"/>
      <c r="F79" s="16"/>
      <c r="G79" s="16"/>
      <c r="H79" s="16"/>
      <c r="I79" s="153"/>
      <c r="J79" s="23"/>
      <c r="K79" s="23"/>
    </row>
    <row r="80" spans="1:12" outlineLevel="1" collapsed="1">
      <c r="A80" s="474" t="s">
        <v>135</v>
      </c>
      <c r="B80" s="474"/>
      <c r="C80" s="474"/>
      <c r="D80" s="474"/>
      <c r="E80" s="474"/>
      <c r="F80" s="474"/>
      <c r="G80" s="474"/>
      <c r="H80" s="474"/>
      <c r="I80" s="474"/>
      <c r="J80" s="23"/>
      <c r="K80" s="23"/>
    </row>
    <row r="81" spans="1:11" outlineLevel="1">
      <c r="A81" s="469" t="s">
        <v>136</v>
      </c>
      <c r="B81" s="469"/>
      <c r="C81" s="469"/>
      <c r="D81" s="469"/>
      <c r="E81" s="469"/>
      <c r="F81" s="469"/>
      <c r="G81" s="469"/>
      <c r="H81" s="469"/>
      <c r="I81" s="469"/>
      <c r="J81" s="23"/>
      <c r="K81" s="23"/>
    </row>
    <row r="82" spans="1:11" outlineLevel="1">
      <c r="A82" s="470" t="s">
        <v>137</v>
      </c>
      <c r="B82" s="470"/>
      <c r="C82" s="470"/>
      <c r="D82" s="470"/>
      <c r="E82" s="470"/>
      <c r="F82" s="470"/>
      <c r="G82" s="470"/>
      <c r="H82" s="470"/>
      <c r="I82" s="470"/>
      <c r="J82" s="23"/>
      <c r="K82" s="23"/>
    </row>
    <row r="83" spans="1:11" outlineLevel="1">
      <c r="A83" s="23"/>
      <c r="B83" s="23"/>
      <c r="C83" s="23"/>
      <c r="D83" s="23"/>
      <c r="E83" s="23"/>
      <c r="F83" s="23"/>
      <c r="G83" s="23"/>
      <c r="H83" s="23"/>
      <c r="I83" s="154"/>
      <c r="J83" s="23"/>
      <c r="K83" s="23"/>
    </row>
    <row r="84" spans="1:11">
      <c r="A84" s="23"/>
      <c r="B84" s="23"/>
      <c r="C84" s="23"/>
      <c r="D84" s="23"/>
      <c r="E84" s="23"/>
      <c r="F84" s="23"/>
      <c r="G84" s="23"/>
      <c r="H84" s="23"/>
      <c r="I84" s="154"/>
      <c r="J84" s="23"/>
      <c r="K84" s="23"/>
    </row>
    <row r="85" spans="1:11">
      <c r="A85" s="23"/>
      <c r="B85" s="23"/>
      <c r="C85" s="23"/>
      <c r="D85" s="23"/>
      <c r="E85" s="23"/>
      <c r="F85" s="23"/>
      <c r="G85" s="23"/>
      <c r="H85" s="23"/>
      <c r="I85" s="154"/>
      <c r="J85" s="23"/>
      <c r="K85" s="23"/>
    </row>
    <row r="86" spans="1:11">
      <c r="A86" s="23"/>
      <c r="B86" s="23"/>
      <c r="C86" s="23"/>
      <c r="D86" s="23"/>
      <c r="E86" s="23"/>
      <c r="F86" s="23"/>
      <c r="G86" s="23"/>
      <c r="H86" s="23"/>
      <c r="I86" s="154"/>
      <c r="J86" s="23"/>
      <c r="K86" s="23"/>
    </row>
    <row r="87" spans="1:11">
      <c r="A87" s="23"/>
      <c r="B87" s="23"/>
      <c r="C87" s="23"/>
      <c r="D87" s="23"/>
      <c r="E87" s="23"/>
      <c r="F87" s="23"/>
      <c r="G87" s="23"/>
      <c r="H87" s="23"/>
      <c r="I87" s="154"/>
      <c r="J87" s="23"/>
      <c r="K87" s="23"/>
    </row>
    <row r="88" spans="1:11">
      <c r="A88" s="23"/>
      <c r="B88" s="23"/>
      <c r="C88" s="23"/>
      <c r="D88" s="23"/>
      <c r="E88" s="23"/>
      <c r="F88" s="23"/>
      <c r="G88" s="23"/>
      <c r="H88" s="23"/>
      <c r="I88" s="154"/>
      <c r="J88" s="23"/>
      <c r="K88" s="23"/>
    </row>
    <row r="89" spans="1:11">
      <c r="A89" s="23"/>
      <c r="B89" s="23"/>
      <c r="C89" s="23"/>
      <c r="D89" s="23"/>
      <c r="E89" s="23"/>
      <c r="F89" s="23"/>
      <c r="G89" s="23"/>
      <c r="H89" s="23"/>
      <c r="I89" s="154"/>
      <c r="J89" s="23"/>
      <c r="K89" s="23"/>
    </row>
    <row r="90" spans="1:11">
      <c r="A90" s="23"/>
      <c r="B90" s="23"/>
      <c r="C90" s="23"/>
      <c r="D90" s="23"/>
      <c r="E90" s="23"/>
      <c r="F90" s="23"/>
      <c r="G90" s="23"/>
      <c r="H90" s="23"/>
      <c r="I90" s="154"/>
      <c r="J90" s="23"/>
      <c r="K90" s="23"/>
    </row>
    <row r="91" spans="1:11">
      <c r="A91" s="23"/>
      <c r="B91" s="23"/>
      <c r="C91" s="23"/>
      <c r="D91" s="23"/>
      <c r="E91" s="23"/>
      <c r="F91" s="23"/>
      <c r="G91" s="23"/>
      <c r="H91" s="23"/>
      <c r="I91" s="154"/>
      <c r="J91" s="23"/>
      <c r="K91" s="23"/>
    </row>
    <row r="92" spans="1:11">
      <c r="A92" s="23"/>
      <c r="B92" s="23"/>
      <c r="C92" s="23"/>
      <c r="D92" s="23"/>
      <c r="E92" s="23"/>
      <c r="F92" s="23"/>
      <c r="G92" s="23"/>
      <c r="H92" s="23"/>
      <c r="I92" s="154"/>
      <c r="J92" s="23"/>
      <c r="K92" s="23"/>
    </row>
    <row r="93" spans="1:11">
      <c r="A93" s="23"/>
      <c r="B93" s="23"/>
      <c r="C93" s="23"/>
      <c r="D93" s="23"/>
      <c r="E93" s="23"/>
      <c r="F93" s="23"/>
      <c r="G93" s="23"/>
      <c r="H93" s="23"/>
      <c r="I93" s="154"/>
      <c r="J93" s="23"/>
      <c r="K93" s="23"/>
    </row>
  </sheetData>
  <mergeCells count="70">
    <mergeCell ref="A81:I81"/>
    <mergeCell ref="A82:I82"/>
    <mergeCell ref="I59:I62"/>
    <mergeCell ref="C59:C62"/>
    <mergeCell ref="A80:I80"/>
    <mergeCell ref="H59:H62"/>
    <mergeCell ref="I67:I70"/>
    <mergeCell ref="B63:B66"/>
    <mergeCell ref="C63:C66"/>
    <mergeCell ref="H63:H66"/>
    <mergeCell ref="I63:I66"/>
    <mergeCell ref="C67:C70"/>
    <mergeCell ref="B67:B70"/>
    <mergeCell ref="A67:A70"/>
    <mergeCell ref="A63:A66"/>
    <mergeCell ref="H67:H70"/>
    <mergeCell ref="B13:G13"/>
    <mergeCell ref="A15:D15"/>
    <mergeCell ref="C29:C33"/>
    <mergeCell ref="B29:B33"/>
    <mergeCell ref="A29:A33"/>
    <mergeCell ref="B26:I26"/>
    <mergeCell ref="A28:I28"/>
    <mergeCell ref="I29:I33"/>
    <mergeCell ref="G51:G54"/>
    <mergeCell ref="I51:I54"/>
    <mergeCell ref="B51:B54"/>
    <mergeCell ref="A51:A54"/>
    <mergeCell ref="A38:A41"/>
    <mergeCell ref="C51:C54"/>
    <mergeCell ref="A47:A50"/>
    <mergeCell ref="B47:B50"/>
    <mergeCell ref="C47:C50"/>
    <mergeCell ref="D51:D54"/>
    <mergeCell ref="E51:E52"/>
    <mergeCell ref="F51:F52"/>
    <mergeCell ref="I47:I50"/>
    <mergeCell ref="H51:H52"/>
    <mergeCell ref="H47:H50"/>
    <mergeCell ref="A34:I34"/>
    <mergeCell ref="A36:I36"/>
    <mergeCell ref="H29:H33"/>
    <mergeCell ref="I38:I45"/>
    <mergeCell ref="A42:A45"/>
    <mergeCell ref="H38:H45"/>
    <mergeCell ref="B38:B45"/>
    <mergeCell ref="C38:C45"/>
    <mergeCell ref="G2:H2"/>
    <mergeCell ref="G1:H1"/>
    <mergeCell ref="G9:G10"/>
    <mergeCell ref="H9:H10"/>
    <mergeCell ref="A5:J5"/>
    <mergeCell ref="I9:I10"/>
    <mergeCell ref="A4:J4"/>
    <mergeCell ref="A6:I6"/>
    <mergeCell ref="A7:I7"/>
    <mergeCell ref="A9:A10"/>
    <mergeCell ref="B9:B10"/>
    <mergeCell ref="C9:C10"/>
    <mergeCell ref="D9:D10"/>
    <mergeCell ref="E9:F9"/>
    <mergeCell ref="I55:I58"/>
    <mergeCell ref="A55:A58"/>
    <mergeCell ref="B55:B58"/>
    <mergeCell ref="G55:G58"/>
    <mergeCell ref="G59:G62"/>
    <mergeCell ref="A59:A62"/>
    <mergeCell ref="B59:B62"/>
    <mergeCell ref="C55:C58"/>
    <mergeCell ref="H55:H58"/>
  </mergeCells>
  <phoneticPr fontId="25" type="noConversion"/>
  <pageMargins left="0.59055118110236227" right="0.59055118110236227" top="1.1811023622047245" bottom="0.19685039370078741" header="0.31496062992125984" footer="0.31496062992125984"/>
  <pageSetup paperSize="9" scale="66" fitToHeight="100" orientation="landscape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форма 2</vt:lpstr>
      <vt:lpstr>форма 3</vt:lpstr>
      <vt:lpstr>форма 4 откор</vt:lpstr>
      <vt:lpstr>форма 5</vt:lpstr>
      <vt:lpstr>форма 6 откор.</vt:lpstr>
      <vt:lpstr>форма 7</vt:lpstr>
      <vt:lpstr>прилож 9</vt:lpstr>
      <vt:lpstr>прилож 14</vt:lpstr>
      <vt:lpstr>откор. ф.8</vt:lpstr>
      <vt:lpstr>Лист1</vt:lpstr>
      <vt:lpstr>'откор. ф.8'!Область_печати</vt:lpstr>
      <vt:lpstr>'форма 2'!Область_печати</vt:lpstr>
      <vt:lpstr>'форма 3'!Область_печати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2022-06-28T07:26:58Z</dcterms:modified>
</cp:coreProperties>
</file>