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Киселева\Desktop\Постан № 409-па от 21.06.2018\"/>
    </mc:Choice>
  </mc:AlternateContent>
  <bookViews>
    <workbookView xWindow="0" yWindow="0" windowWidth="28800" windowHeight="11685"/>
  </bookViews>
  <sheets>
    <sheet name="Приложение 1" sheetId="3" r:id="rId1"/>
    <sheet name="Приложение 2" sheetId="4" r:id="rId2"/>
    <sheet name="Приложение 3" sheetId="5" r:id="rId3"/>
    <sheet name="Приложение 4" sheetId="6" r:id="rId4"/>
    <sheet name="Приложение 5" sheetId="7" r:id="rId5"/>
    <sheet name="Приложение 6" sheetId="2" r:id="rId6"/>
    <sheet name="Приложение 7" sheetId="19" r:id="rId7"/>
  </sheets>
  <externalReferences>
    <externalReference r:id="rId8"/>
    <externalReference r:id="rId9"/>
    <externalReference r:id="rId10"/>
  </externalReferences>
  <calcPr calcId="152511"/>
</workbook>
</file>

<file path=xl/calcChain.xml><?xml version="1.0" encoding="utf-8"?>
<calcChain xmlns="http://schemas.openxmlformats.org/spreadsheetml/2006/main">
  <c r="J183" i="2" l="1"/>
  <c r="E279" i="2"/>
  <c r="E258" i="2" s="1"/>
  <c r="E251" i="2" s="1"/>
  <c r="E192" i="2" l="1"/>
  <c r="E108" i="2"/>
  <c r="E45" i="2"/>
  <c r="E31" i="2"/>
  <c r="I20" i="7" l="1"/>
  <c r="J20" i="7"/>
  <c r="K20" i="7"/>
  <c r="L20" i="7"/>
  <c r="H20" i="7"/>
  <c r="I14" i="7"/>
  <c r="J14" i="7"/>
  <c r="K14" i="7"/>
  <c r="L14" i="7"/>
  <c r="H14" i="7"/>
  <c r="I8" i="7"/>
  <c r="J8" i="7"/>
  <c r="K8" i="7"/>
  <c r="L8" i="7"/>
  <c r="H8" i="7"/>
  <c r="I6" i="7"/>
  <c r="J6" i="7"/>
  <c r="K6" i="7"/>
  <c r="L6" i="7"/>
  <c r="I54" i="19"/>
  <c r="J54" i="19"/>
  <c r="K54" i="19"/>
  <c r="L54" i="19"/>
  <c r="H54" i="19"/>
  <c r="E322" i="2"/>
  <c r="I322" i="2"/>
  <c r="H322" i="2"/>
  <c r="G322" i="2"/>
  <c r="F322" i="2"/>
  <c r="E262" i="2"/>
  <c r="F15" i="2" l="1"/>
  <c r="G15" i="2"/>
  <c r="H15" i="2"/>
  <c r="I15" i="2"/>
  <c r="E15" i="2"/>
  <c r="F16" i="2"/>
  <c r="G16" i="2"/>
  <c r="H16" i="2"/>
  <c r="I16" i="2"/>
  <c r="E16" i="2"/>
  <c r="E17" i="2"/>
  <c r="F18" i="2"/>
  <c r="G18" i="2"/>
  <c r="H18" i="2"/>
  <c r="I18" i="2"/>
  <c r="E18" i="2"/>
  <c r="F19" i="2"/>
  <c r="G19" i="2"/>
  <c r="H19" i="2"/>
  <c r="I19" i="2"/>
  <c r="E19" i="2"/>
  <c r="F20" i="2"/>
  <c r="G20" i="2"/>
  <c r="H20" i="2"/>
  <c r="I20" i="2"/>
  <c r="F26" i="2"/>
  <c r="G26" i="2"/>
  <c r="H26" i="2"/>
  <c r="I26" i="2"/>
  <c r="E26" i="2"/>
  <c r="F25" i="2"/>
  <c r="G25" i="2"/>
  <c r="H25" i="2"/>
  <c r="I25" i="2"/>
  <c r="E25" i="2"/>
  <c r="E24" i="2"/>
  <c r="F23" i="2"/>
  <c r="G23" i="2"/>
  <c r="H23" i="2"/>
  <c r="I23" i="2"/>
  <c r="E23" i="2"/>
  <c r="F22" i="2"/>
  <c r="G22" i="2"/>
  <c r="H22" i="2"/>
  <c r="I22" i="2"/>
  <c r="E22" i="2"/>
  <c r="F27" i="2"/>
  <c r="G27" i="2"/>
  <c r="H27" i="2"/>
  <c r="I27" i="2"/>
  <c r="F92" i="2"/>
  <c r="G92" i="2"/>
  <c r="H92" i="2"/>
  <c r="I92" i="2"/>
  <c r="E92" i="2"/>
  <c r="F93" i="2"/>
  <c r="G93" i="2"/>
  <c r="H93" i="2"/>
  <c r="I93" i="2"/>
  <c r="E93" i="2"/>
  <c r="F95" i="2"/>
  <c r="G95" i="2"/>
  <c r="H95" i="2"/>
  <c r="I95" i="2"/>
  <c r="E95" i="2"/>
  <c r="F96" i="2"/>
  <c r="G96" i="2"/>
  <c r="H96" i="2"/>
  <c r="I96" i="2"/>
  <c r="E96" i="2"/>
  <c r="F97" i="2"/>
  <c r="G97" i="2"/>
  <c r="H97" i="2"/>
  <c r="I97" i="2"/>
  <c r="E97" i="2"/>
  <c r="F102" i="2"/>
  <c r="G102" i="2"/>
  <c r="H102" i="2"/>
  <c r="I102" i="2"/>
  <c r="E102" i="2"/>
  <c r="F100" i="2"/>
  <c r="G100" i="2"/>
  <c r="H100" i="2"/>
  <c r="I100" i="2"/>
  <c r="E100" i="2"/>
  <c r="F99" i="2"/>
  <c r="G99" i="2"/>
  <c r="H99" i="2"/>
  <c r="I99" i="2"/>
  <c r="E99" i="2"/>
  <c r="F103" i="2"/>
  <c r="G103" i="2"/>
  <c r="H103" i="2"/>
  <c r="I103" i="2"/>
  <c r="E103" i="2"/>
  <c r="F104" i="2"/>
  <c r="G104" i="2"/>
  <c r="H104" i="2"/>
  <c r="I104" i="2"/>
  <c r="E104" i="2"/>
  <c r="F180" i="2"/>
  <c r="G180" i="2"/>
  <c r="H180" i="2"/>
  <c r="I180" i="2"/>
  <c r="E180" i="2"/>
  <c r="F179" i="2"/>
  <c r="G179" i="2"/>
  <c r="H179" i="2"/>
  <c r="I179" i="2"/>
  <c r="E179" i="2"/>
  <c r="F177" i="2"/>
  <c r="G177" i="2"/>
  <c r="H177" i="2"/>
  <c r="I177" i="2"/>
  <c r="E177" i="2"/>
  <c r="F176" i="2"/>
  <c r="G176" i="2"/>
  <c r="H176" i="2"/>
  <c r="I176" i="2"/>
  <c r="E176" i="2"/>
  <c r="F181" i="2"/>
  <c r="G181" i="2"/>
  <c r="H181" i="2"/>
  <c r="I181" i="2"/>
  <c r="E181" i="2"/>
  <c r="F188" i="2"/>
  <c r="G188" i="2"/>
  <c r="H188" i="2"/>
  <c r="I188" i="2"/>
  <c r="E188" i="2"/>
  <c r="F184" i="2"/>
  <c r="G184" i="2"/>
  <c r="H184" i="2"/>
  <c r="I184" i="2"/>
  <c r="F183" i="2"/>
  <c r="G183" i="2"/>
  <c r="H183" i="2"/>
  <c r="I183" i="2"/>
  <c r="E184" i="2"/>
  <c r="E183" i="2"/>
  <c r="F186" i="2"/>
  <c r="G186" i="2"/>
  <c r="H186" i="2"/>
  <c r="I186" i="2"/>
  <c r="E186" i="2"/>
  <c r="F187" i="2"/>
  <c r="G187" i="2"/>
  <c r="H187" i="2"/>
  <c r="I187" i="2"/>
  <c r="E187" i="2"/>
  <c r="F250" i="2"/>
  <c r="G250" i="2"/>
  <c r="H250" i="2"/>
  <c r="I250" i="2"/>
  <c r="E250" i="2"/>
  <c r="F249" i="2"/>
  <c r="G249" i="2"/>
  <c r="H249" i="2"/>
  <c r="I249" i="2"/>
  <c r="E249" i="2"/>
  <c r="F247" i="2"/>
  <c r="G247" i="2"/>
  <c r="H247" i="2"/>
  <c r="I247" i="2"/>
  <c r="E247" i="2"/>
  <c r="F246" i="2"/>
  <c r="G246" i="2"/>
  <c r="H246" i="2"/>
  <c r="I246" i="2"/>
  <c r="E246" i="2"/>
  <c r="F251" i="2"/>
  <c r="G251" i="2"/>
  <c r="H251" i="2"/>
  <c r="I251" i="2"/>
  <c r="F254" i="2"/>
  <c r="G254" i="2"/>
  <c r="H254" i="2"/>
  <c r="I254" i="2"/>
  <c r="E254" i="2"/>
  <c r="F253" i="2"/>
  <c r="G253" i="2"/>
  <c r="H253" i="2"/>
  <c r="I253" i="2"/>
  <c r="E253" i="2"/>
  <c r="F258" i="2"/>
  <c r="G258" i="2"/>
  <c r="H258" i="2"/>
  <c r="I258" i="2"/>
  <c r="F256" i="2"/>
  <c r="G256" i="2"/>
  <c r="H256" i="2"/>
  <c r="I256" i="2"/>
  <c r="E256" i="2"/>
  <c r="F257" i="2"/>
  <c r="G257" i="2"/>
  <c r="H257" i="2"/>
  <c r="I257" i="2"/>
  <c r="E257" i="2"/>
  <c r="I57" i="19" l="1"/>
  <c r="J57" i="19"/>
  <c r="K57" i="19"/>
  <c r="L57" i="19"/>
  <c r="H57" i="19"/>
  <c r="I56" i="19"/>
  <c r="J56" i="19"/>
  <c r="K56" i="19"/>
  <c r="L56" i="19"/>
  <c r="H56" i="19"/>
  <c r="I49" i="19"/>
  <c r="J49" i="19"/>
  <c r="K49" i="19"/>
  <c r="L49" i="19"/>
  <c r="H49" i="19"/>
  <c r="I47" i="19"/>
  <c r="J47" i="19"/>
  <c r="K47" i="19"/>
  <c r="L47" i="19"/>
  <c r="H47" i="19"/>
  <c r="I46" i="19"/>
  <c r="J46" i="19"/>
  <c r="K46" i="19"/>
  <c r="L46" i="19"/>
  <c r="H46" i="19"/>
  <c r="I45" i="19"/>
  <c r="J45" i="19"/>
  <c r="K45" i="19"/>
  <c r="L45" i="19"/>
  <c r="H45" i="19"/>
  <c r="I41" i="19"/>
  <c r="J41" i="19"/>
  <c r="K41" i="19"/>
  <c r="L41" i="19"/>
  <c r="H41" i="19"/>
  <c r="I40" i="19"/>
  <c r="J40" i="19"/>
  <c r="K40" i="19"/>
  <c r="L40" i="19"/>
  <c r="H40" i="19"/>
  <c r="H36" i="19"/>
  <c r="I35" i="19"/>
  <c r="J35" i="19"/>
  <c r="K35" i="19"/>
  <c r="L35" i="19"/>
  <c r="H35" i="19"/>
  <c r="I32" i="19"/>
  <c r="J32" i="19"/>
  <c r="K32" i="19"/>
  <c r="L32" i="19"/>
  <c r="H32" i="19"/>
  <c r="I31" i="19"/>
  <c r="J31" i="19"/>
  <c r="K31" i="19"/>
  <c r="L31" i="19"/>
  <c r="H31" i="19"/>
  <c r="I29" i="19"/>
  <c r="J29" i="19"/>
  <c r="K29" i="19"/>
  <c r="L29" i="19"/>
  <c r="H29" i="19"/>
  <c r="I27" i="19"/>
  <c r="J27" i="19"/>
  <c r="K27" i="19"/>
  <c r="L27" i="19"/>
  <c r="H27" i="19"/>
  <c r="I25" i="19"/>
  <c r="J25" i="19"/>
  <c r="K25" i="19"/>
  <c r="L25" i="19"/>
  <c r="H25" i="19"/>
  <c r="I24" i="19"/>
  <c r="J24" i="19"/>
  <c r="K24" i="19"/>
  <c r="L24" i="19"/>
  <c r="I23" i="19"/>
  <c r="J23" i="19"/>
  <c r="K23" i="19"/>
  <c r="L23" i="19"/>
  <c r="I20" i="19"/>
  <c r="J20" i="19"/>
  <c r="K20" i="19"/>
  <c r="L20" i="19"/>
  <c r="H20" i="19"/>
  <c r="I18" i="19"/>
  <c r="J18" i="19"/>
  <c r="K18" i="19"/>
  <c r="L18" i="19"/>
  <c r="H18" i="19"/>
  <c r="I14" i="19"/>
  <c r="J14" i="19"/>
  <c r="K14" i="19"/>
  <c r="L14" i="19"/>
  <c r="H14" i="19"/>
  <c r="I13" i="19"/>
  <c r="J13" i="19"/>
  <c r="K13" i="19"/>
  <c r="L13" i="19"/>
  <c r="H13" i="19"/>
  <c r="I12" i="19"/>
  <c r="J12" i="19"/>
  <c r="K12" i="19"/>
  <c r="L12" i="19"/>
  <c r="H12" i="19"/>
  <c r="E34" i="2" l="1"/>
  <c r="E27" i="2" l="1"/>
  <c r="E21" i="2" s="1"/>
  <c r="E20" i="2"/>
  <c r="H6" i="7"/>
  <c r="E115" i="2" l="1"/>
  <c r="H24" i="19" s="1"/>
  <c r="H23" i="19"/>
  <c r="F189" i="2" l="1"/>
  <c r="G189" i="2"/>
  <c r="H189" i="2"/>
  <c r="I189" i="2"/>
  <c r="K55" i="19" l="1"/>
  <c r="J55" i="19"/>
  <c r="I55" i="19"/>
  <c r="L53" i="19"/>
  <c r="K53" i="19"/>
  <c r="J53" i="19"/>
  <c r="I53" i="19"/>
  <c r="H53" i="19"/>
  <c r="L50" i="19"/>
  <c r="K50" i="19"/>
  <c r="J50" i="19"/>
  <c r="I50" i="19"/>
  <c r="H50" i="19"/>
  <c r="L48" i="19"/>
  <c r="K48" i="19"/>
  <c r="J48" i="19"/>
  <c r="I48" i="19"/>
  <c r="H48" i="19"/>
  <c r="L42" i="19"/>
  <c r="K42" i="19"/>
  <c r="J42" i="19"/>
  <c r="I42" i="19"/>
  <c r="H42" i="19"/>
  <c r="L39" i="19"/>
  <c r="K39" i="19"/>
  <c r="J39" i="19"/>
  <c r="I39" i="19"/>
  <c r="H39" i="19"/>
  <c r="L38" i="19"/>
  <c r="K38" i="19"/>
  <c r="J38" i="19"/>
  <c r="I38" i="19"/>
  <c r="H38" i="19"/>
  <c r="L37" i="19"/>
  <c r="K37" i="19"/>
  <c r="J37" i="19"/>
  <c r="I37" i="19"/>
  <c r="H37" i="19"/>
  <c r="L30" i="19"/>
  <c r="K30" i="19"/>
  <c r="J30" i="19"/>
  <c r="I30" i="19"/>
  <c r="H30" i="19"/>
  <c r="L28" i="19"/>
  <c r="K28" i="19"/>
  <c r="J28" i="19"/>
  <c r="I28" i="19"/>
  <c r="H28" i="19"/>
  <c r="L26" i="19"/>
  <c r="K26" i="19"/>
  <c r="J26" i="19"/>
  <c r="I26" i="19"/>
  <c r="H26" i="19"/>
  <c r="L19" i="19"/>
  <c r="K19" i="19"/>
  <c r="J19" i="19"/>
  <c r="I19" i="19"/>
  <c r="H19" i="19"/>
  <c r="L17" i="19"/>
  <c r="K17" i="19"/>
  <c r="J17" i="19"/>
  <c r="I17" i="19"/>
  <c r="H17" i="19"/>
  <c r="L16" i="19"/>
  <c r="K16" i="19"/>
  <c r="J16" i="19"/>
  <c r="I16" i="19"/>
  <c r="H16" i="19"/>
  <c r="L15" i="19"/>
  <c r="K15" i="19"/>
  <c r="J15" i="19"/>
  <c r="I15" i="19"/>
  <c r="H15" i="19"/>
  <c r="H55" i="19" l="1"/>
  <c r="L55" i="19"/>
  <c r="E241" i="2"/>
  <c r="G206" i="2" l="1"/>
  <c r="H337" i="2" l="1"/>
  <c r="F337" i="2"/>
  <c r="I337" i="2"/>
  <c r="G337" i="2"/>
  <c r="E337" i="2"/>
  <c r="H330" i="2"/>
  <c r="F330" i="2"/>
  <c r="I330" i="2"/>
  <c r="G330" i="2"/>
  <c r="E330" i="2"/>
  <c r="I318" i="2"/>
  <c r="H318" i="2"/>
  <c r="G318" i="2"/>
  <c r="F318" i="2"/>
  <c r="E318" i="2"/>
  <c r="I308" i="2"/>
  <c r="H308" i="2"/>
  <c r="G308" i="2"/>
  <c r="F308" i="2"/>
  <c r="E308" i="2"/>
  <c r="A315" i="2"/>
  <c r="A322" i="2" s="1"/>
  <c r="H301" i="2"/>
  <c r="F301" i="2"/>
  <c r="I301" i="2"/>
  <c r="G301" i="2"/>
  <c r="E301" i="2"/>
  <c r="I297" i="2"/>
  <c r="H297" i="2"/>
  <c r="G297" i="2"/>
  <c r="F297" i="2"/>
  <c r="E297" i="2"/>
  <c r="H287" i="2"/>
  <c r="F287" i="2"/>
  <c r="I287" i="2"/>
  <c r="G287" i="2"/>
  <c r="E287" i="2"/>
  <c r="I283" i="2"/>
  <c r="H283" i="2"/>
  <c r="G283" i="2"/>
  <c r="F283" i="2"/>
  <c r="E283" i="2"/>
  <c r="E248" i="2" s="1"/>
  <c r="H273" i="2"/>
  <c r="F273" i="2"/>
  <c r="I273" i="2"/>
  <c r="G273" i="2"/>
  <c r="E273" i="2"/>
  <c r="H266" i="2"/>
  <c r="F266" i="2"/>
  <c r="I266" i="2"/>
  <c r="G266" i="2"/>
  <c r="E266" i="2"/>
  <c r="H259" i="2"/>
  <c r="F259" i="2"/>
  <c r="I259" i="2"/>
  <c r="G259" i="2"/>
  <c r="E259" i="2"/>
  <c r="I241" i="2"/>
  <c r="H241" i="2"/>
  <c r="G241" i="2"/>
  <c r="F241" i="2"/>
  <c r="I231" i="2"/>
  <c r="H231" i="2"/>
  <c r="G231" i="2"/>
  <c r="F231" i="2"/>
  <c r="E231" i="2"/>
  <c r="A238" i="2"/>
  <c r="I224" i="2"/>
  <c r="H224" i="2"/>
  <c r="G224" i="2"/>
  <c r="F224" i="2"/>
  <c r="E224" i="2"/>
  <c r="I220" i="2"/>
  <c r="H220" i="2"/>
  <c r="G220" i="2"/>
  <c r="F220" i="2"/>
  <c r="E220" i="2"/>
  <c r="I213" i="2"/>
  <c r="H213" i="2"/>
  <c r="G213" i="2"/>
  <c r="F213" i="2"/>
  <c r="E213" i="2"/>
  <c r="I206" i="2"/>
  <c r="H206" i="2"/>
  <c r="G203" i="2"/>
  <c r="F206" i="2"/>
  <c r="E206" i="2"/>
  <c r="I199" i="2"/>
  <c r="H199" i="2"/>
  <c r="G199" i="2"/>
  <c r="F199" i="2"/>
  <c r="E196" i="2"/>
  <c r="E189" i="2"/>
  <c r="I168" i="2"/>
  <c r="H168" i="2"/>
  <c r="G168" i="2"/>
  <c r="F168" i="2"/>
  <c r="E168" i="2"/>
  <c r="I161" i="2"/>
  <c r="H161" i="2"/>
  <c r="G161" i="2"/>
  <c r="F161" i="2"/>
  <c r="E161" i="2"/>
  <c r="A168" i="2"/>
  <c r="I154" i="2"/>
  <c r="H154" i="2"/>
  <c r="G154" i="2"/>
  <c r="F154" i="2"/>
  <c r="E154" i="2"/>
  <c r="I147" i="2"/>
  <c r="H147" i="2"/>
  <c r="G147" i="2"/>
  <c r="F147" i="2"/>
  <c r="E147" i="2"/>
  <c r="I140" i="2"/>
  <c r="H140" i="2"/>
  <c r="G140" i="2"/>
  <c r="F140" i="2"/>
  <c r="E140" i="2"/>
  <c r="I133" i="2"/>
  <c r="G133" i="2"/>
  <c r="F133" i="2"/>
  <c r="E133" i="2"/>
  <c r="H133" i="2"/>
  <c r="I129" i="2"/>
  <c r="H129" i="2"/>
  <c r="G129" i="2"/>
  <c r="F129" i="2"/>
  <c r="E129" i="2"/>
  <c r="I119" i="2"/>
  <c r="H119" i="2"/>
  <c r="G119" i="2"/>
  <c r="F119" i="2"/>
  <c r="E119" i="2"/>
  <c r="A133" i="2"/>
  <c r="A147" i="2" s="1"/>
  <c r="I112" i="2"/>
  <c r="H112" i="2"/>
  <c r="G112" i="2"/>
  <c r="F112" i="2"/>
  <c r="E112" i="2"/>
  <c r="I105" i="2"/>
  <c r="H105" i="2"/>
  <c r="G105" i="2"/>
  <c r="F105" i="2"/>
  <c r="E105" i="2"/>
  <c r="I84" i="2"/>
  <c r="H84" i="2"/>
  <c r="G84" i="2"/>
  <c r="F84" i="2"/>
  <c r="E84" i="2"/>
  <c r="I77" i="2"/>
  <c r="H77" i="2"/>
  <c r="G77" i="2"/>
  <c r="F77" i="2"/>
  <c r="E77" i="2"/>
  <c r="F70" i="2"/>
  <c r="E70" i="2"/>
  <c r="B64" i="2"/>
  <c r="I63" i="2"/>
  <c r="H63" i="2"/>
  <c r="G63" i="2"/>
  <c r="F63" i="2"/>
  <c r="E63" i="2"/>
  <c r="F59" i="2"/>
  <c r="I56" i="2"/>
  <c r="H56" i="2"/>
  <c r="G56" i="2"/>
  <c r="F56" i="2"/>
  <c r="E56" i="2"/>
  <c r="A77" i="2"/>
  <c r="A84" i="2" s="1"/>
  <c r="I52" i="2"/>
  <c r="H52" i="2"/>
  <c r="G52" i="2"/>
  <c r="F52" i="2"/>
  <c r="F17" i="2" s="1"/>
  <c r="E49" i="2"/>
  <c r="I42" i="2"/>
  <c r="G42" i="2"/>
  <c r="F42" i="2"/>
  <c r="E42" i="2"/>
  <c r="H42" i="2"/>
  <c r="I35" i="2"/>
  <c r="H35" i="2"/>
  <c r="G35" i="2"/>
  <c r="F35" i="2"/>
  <c r="E35" i="2"/>
  <c r="I28" i="2"/>
  <c r="H28" i="2"/>
  <c r="F28" i="2"/>
  <c r="E28" i="2"/>
  <c r="G28" i="2"/>
  <c r="H12" i="2"/>
  <c r="I11" i="2"/>
  <c r="G11" i="2"/>
  <c r="E11" i="2"/>
  <c r="F9" i="2"/>
  <c r="G8" i="2"/>
  <c r="E8" i="2"/>
  <c r="A14" i="2"/>
  <c r="E13" i="2"/>
  <c r="F8" i="2"/>
  <c r="G24" i="2" l="1"/>
  <c r="G21" i="2" s="1"/>
  <c r="G17" i="2"/>
  <c r="G14" i="2" s="1"/>
  <c r="I24" i="2"/>
  <c r="I21" i="2" s="1"/>
  <c r="I17" i="2"/>
  <c r="I14" i="2" s="1"/>
  <c r="E94" i="2"/>
  <c r="E101" i="2"/>
  <c r="E98" i="2" s="1"/>
  <c r="G94" i="2"/>
  <c r="G101" i="2"/>
  <c r="G98" i="2" s="1"/>
  <c r="I94" i="2"/>
  <c r="I101" i="2"/>
  <c r="I98" i="2" s="1"/>
  <c r="I36" i="19"/>
  <c r="F178" i="2"/>
  <c r="F185" i="2"/>
  <c r="K36" i="19"/>
  <c r="H178" i="2"/>
  <c r="H185" i="2"/>
  <c r="E178" i="2"/>
  <c r="E175" i="2" s="1"/>
  <c r="E185" i="2"/>
  <c r="F248" i="2"/>
  <c r="F255" i="2"/>
  <c r="H248" i="2"/>
  <c r="H255" i="2"/>
  <c r="F14" i="2"/>
  <c r="F24" i="2"/>
  <c r="F21" i="2" s="1"/>
  <c r="H17" i="2"/>
  <c r="H14" i="2" s="1"/>
  <c r="H24" i="2"/>
  <c r="H21" i="2" s="1"/>
  <c r="F94" i="2"/>
  <c r="F101" i="2"/>
  <c r="F98" i="2" s="1"/>
  <c r="H94" i="2"/>
  <c r="H101" i="2"/>
  <c r="H98" i="2" s="1"/>
  <c r="J36" i="19"/>
  <c r="G185" i="2"/>
  <c r="G178" i="2"/>
  <c r="L36" i="19"/>
  <c r="I185" i="2"/>
  <c r="I178" i="2"/>
  <c r="I175" i="2" s="1"/>
  <c r="E255" i="2"/>
  <c r="G248" i="2"/>
  <c r="G255" i="2"/>
  <c r="I248" i="2"/>
  <c r="I255" i="2"/>
  <c r="I13" i="2"/>
  <c r="J22" i="19"/>
  <c r="I22" i="19"/>
  <c r="A21" i="2"/>
  <c r="G70" i="2"/>
  <c r="I70" i="2"/>
  <c r="H70" i="2"/>
  <c r="G315" i="2"/>
  <c r="I8" i="2"/>
  <c r="H9" i="2"/>
  <c r="F12" i="2"/>
  <c r="E9" i="2"/>
  <c r="G12" i="2"/>
  <c r="I9" i="2"/>
  <c r="F13" i="2"/>
  <c r="E126" i="2"/>
  <c r="F126" i="2"/>
  <c r="H11" i="2"/>
  <c r="H8" i="2"/>
  <c r="G9" i="2"/>
  <c r="E12" i="2"/>
  <c r="I12" i="2"/>
  <c r="H13" i="2"/>
  <c r="H49" i="2"/>
  <c r="G280" i="2"/>
  <c r="I126" i="2"/>
  <c r="E280" i="2"/>
  <c r="G49" i="2"/>
  <c r="H238" i="2"/>
  <c r="I280" i="2"/>
  <c r="F49" i="2"/>
  <c r="G294" i="2"/>
  <c r="H315" i="2"/>
  <c r="G238" i="2"/>
  <c r="E203" i="2"/>
  <c r="H210" i="2"/>
  <c r="G217" i="2"/>
  <c r="H196" i="2"/>
  <c r="F203" i="2"/>
  <c r="I210" i="2"/>
  <c r="E294" i="2"/>
  <c r="G126" i="2"/>
  <c r="I196" i="2"/>
  <c r="F210" i="2"/>
  <c r="E217" i="2"/>
  <c r="I217" i="2"/>
  <c r="E238" i="2"/>
  <c r="I238" i="2"/>
  <c r="H280" i="2"/>
  <c r="E315" i="2"/>
  <c r="I315" i="2"/>
  <c r="G196" i="2"/>
  <c r="I203" i="2"/>
  <c r="F280" i="2"/>
  <c r="I49" i="2"/>
  <c r="E210" i="2"/>
  <c r="H217" i="2"/>
  <c r="F294" i="2"/>
  <c r="H126" i="2"/>
  <c r="F196" i="2"/>
  <c r="H203" i="2"/>
  <c r="G210" i="2"/>
  <c r="F217" i="2"/>
  <c r="F238" i="2"/>
  <c r="I294" i="2"/>
  <c r="H294" i="2"/>
  <c r="F315" i="2"/>
  <c r="F11" i="2"/>
  <c r="I11" i="19"/>
  <c r="L22" i="19" l="1"/>
  <c r="K22" i="19"/>
  <c r="H22" i="19"/>
  <c r="F252" i="2"/>
  <c r="I44" i="19"/>
  <c r="I252" i="2"/>
  <c r="L44" i="19"/>
  <c r="G252" i="2"/>
  <c r="J44" i="19"/>
  <c r="H252" i="2"/>
  <c r="K44" i="19"/>
  <c r="E252" i="2"/>
  <c r="H44" i="19"/>
  <c r="J33" i="19"/>
  <c r="H33" i="19"/>
  <c r="H34" i="19"/>
  <c r="K33" i="19"/>
  <c r="L33" i="19"/>
  <c r="I33" i="19"/>
  <c r="H10" i="19"/>
  <c r="H11" i="19"/>
  <c r="G13" i="2"/>
  <c r="J10" i="19"/>
  <c r="J11" i="19"/>
  <c r="K10" i="19"/>
  <c r="K11" i="19"/>
  <c r="L10" i="19"/>
  <c r="L11" i="19"/>
  <c r="I245" i="2"/>
  <c r="L43" i="19"/>
  <c r="G245" i="2"/>
  <c r="J43" i="19"/>
  <c r="I91" i="2"/>
  <c r="L21" i="19"/>
  <c r="F91" i="2"/>
  <c r="I21" i="19"/>
  <c r="E245" i="2"/>
  <c r="H43" i="19"/>
  <c r="G91" i="2"/>
  <c r="J21" i="19"/>
  <c r="F245" i="2"/>
  <c r="I43" i="19"/>
  <c r="I10" i="19"/>
  <c r="H245" i="2"/>
  <c r="K43" i="19"/>
  <c r="E91" i="2"/>
  <c r="H21" i="19"/>
  <c r="H91" i="2"/>
  <c r="K21" i="19"/>
  <c r="G175" i="2"/>
  <c r="H175" i="2"/>
  <c r="H10" i="2"/>
  <c r="K9" i="19" s="1"/>
  <c r="G10" i="2"/>
  <c r="J9" i="19" s="1"/>
  <c r="F175" i="2"/>
  <c r="F10" i="2"/>
  <c r="I9" i="19" s="1"/>
  <c r="I10" i="2"/>
  <c r="L9" i="19" s="1"/>
  <c r="E10" i="2"/>
  <c r="H9" i="19" s="1"/>
  <c r="E14" i="2"/>
  <c r="E182" i="2" l="1"/>
  <c r="H182" i="2"/>
  <c r="K34" i="19"/>
  <c r="G182" i="2"/>
  <c r="J34" i="19"/>
  <c r="F182" i="2"/>
  <c r="I34" i="19"/>
  <c r="I182" i="2"/>
  <c r="L34" i="19"/>
  <c r="G7" i="2"/>
  <c r="I7" i="2"/>
  <c r="H7" i="2"/>
  <c r="E7" i="2"/>
  <c r="F7" i="2"/>
</calcChain>
</file>

<file path=xl/sharedStrings.xml><?xml version="1.0" encoding="utf-8"?>
<sst xmlns="http://schemas.openxmlformats.org/spreadsheetml/2006/main" count="1138" uniqueCount="384">
  <si>
    <t>№ п/п</t>
  </si>
  <si>
    <t>Ответственный исполнитель, соисполнители</t>
  </si>
  <si>
    <t xml:space="preserve">Управление культуры, спорта и молодежной политики администрации Дальнегорского городского округа </t>
  </si>
  <si>
    <t>1.1</t>
  </si>
  <si>
    <t>1.2</t>
  </si>
  <si>
    <t>1.3</t>
  </si>
  <si>
    <t>1.4</t>
  </si>
  <si>
    <t>1.5</t>
  </si>
  <si>
    <t>1.6</t>
  </si>
  <si>
    <t>1.7</t>
  </si>
  <si>
    <t>1.8</t>
  </si>
  <si>
    <t>Участие в краевых, региональных и всероссийских мероприятиях (фестивалях и конкурсах), в том числе оплата проезда, проживание и суточные</t>
  </si>
  <si>
    <t>1.9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</si>
  <si>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</si>
  <si>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</si>
  <si>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</si>
  <si>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</si>
  <si>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</si>
  <si>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</si>
  <si>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</si>
  <si>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</si>
  <si>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</si>
  <si>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</si>
  <si>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3.1</t>
  </si>
  <si>
    <t>3.2</t>
  </si>
  <si>
    <t>3.3</t>
  </si>
  <si>
    <t>3.4</t>
  </si>
  <si>
    <t>3.5</t>
  </si>
  <si>
    <t>3.6</t>
  </si>
  <si>
    <t>3.7</t>
  </si>
  <si>
    <t>3.8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</si>
  <si>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</si>
  <si>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</si>
  <si>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</si>
  <si>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</si>
  <si>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</si>
  <si>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</si>
  <si>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</si>
  <si>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</si>
  <si>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</si>
  <si>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Организация управленческих и исполнительно распорядительных функций администрации Дальнегорского городского округа в сфере культуры, дополнительного образования сферы культуры, координация деятельности подведомственных учреждений</t>
  </si>
  <si>
    <t>Наименование подпрограммы, отдельного мероприятия</t>
  </si>
  <si>
    <t>Источники ресурсного обеспечения</t>
  </si>
  <si>
    <t>Оценка расходов (тыс. руб.), годы</t>
  </si>
  <si>
    <t>всего</t>
  </si>
  <si>
    <t>федеральный бюджет (субсидии, субвенции, иные межбюджетные трансферты)</t>
  </si>
  <si>
    <t>краевой бюджет (субсидии, субвенции, иные межбюджетные трансферты)</t>
  </si>
  <si>
    <t>бюджет Дальнегорского городского округа</t>
  </si>
  <si>
    <t>государственные внебюджетные фонды Российской Федерации</t>
  </si>
  <si>
    <t>территориальные государственные внебюджетные фонды</t>
  </si>
  <si>
    <t xml:space="preserve">иные внебюджетные источники </t>
  </si>
  <si>
    <t>Подпрограмма 1</t>
  </si>
  <si>
    <t>иные внебюджетные источники</t>
  </si>
  <si>
    <t>Мероприятие 1.1</t>
  </si>
  <si>
    <t>Мероприятие 1.2</t>
  </si>
  <si>
    <t>Мероприятие 1.3</t>
  </si>
  <si>
    <t>Мероприятие 1.4</t>
  </si>
  <si>
    <t>Мероприятие 1.5</t>
  </si>
  <si>
    <t>Мероприятие 1.6</t>
  </si>
  <si>
    <t>Мероприятие 1.7</t>
  </si>
  <si>
    <t>Мероприятие 1.8</t>
  </si>
  <si>
    <t>Мероприятие 1.9</t>
  </si>
  <si>
    <t>Подпрограмма 2</t>
  </si>
  <si>
    <t>Мероприятие 2.1</t>
  </si>
  <si>
    <t>Мероприятие 2.2</t>
  </si>
  <si>
    <t>Мероприятие 2.3</t>
  </si>
  <si>
    <t>Мероприятие 2.4</t>
  </si>
  <si>
    <t>Подпрограмма 3</t>
  </si>
  <si>
    <t>Мероприятие 3.1</t>
  </si>
  <si>
    <t>Подпрограмма 4</t>
  </si>
  <si>
    <t>Мероприятие 4.1</t>
  </si>
  <si>
    <t xml:space="preserve">Отдельные мероприятия </t>
  </si>
  <si>
    <t>Мероприятие 2.6</t>
  </si>
  <si>
    <t>Мероприятие 2.7</t>
  </si>
  <si>
    <t>Мероприятие 2.8</t>
  </si>
  <si>
    <t>Мероприятие 2.9</t>
  </si>
  <si>
    <t>Мероприятие 2.10</t>
  </si>
  <si>
    <t>Мероприятие 2.5</t>
  </si>
  <si>
    <t>Мероприятие 3.2</t>
  </si>
  <si>
    <t>Мероприятие 3.4</t>
  </si>
  <si>
    <t>Мероприятие 3.3</t>
  </si>
  <si>
    <t>Мероприятие 3.5</t>
  </si>
  <si>
    <t>Мероприятие 3.6</t>
  </si>
  <si>
    <t>Мероприятие 3.7</t>
  </si>
  <si>
    <t>Мероприятие 3.8</t>
  </si>
  <si>
    <t>Мероприятие 4.2</t>
  </si>
  <si>
    <t>Мероприятие 4.3</t>
  </si>
  <si>
    <t>Мероприятие 4.4</t>
  </si>
  <si>
    <t>Мероприятие 4.5</t>
  </si>
  <si>
    <t>Мероприятие 4.6</t>
  </si>
  <si>
    <t>Мероприятие 4.7</t>
  </si>
  <si>
    <t>Мероприятие 4.8</t>
  </si>
  <si>
    <t>Мероприятие 4.9</t>
  </si>
  <si>
    <t>Единица измерения</t>
  </si>
  <si>
    <t>1.</t>
  </si>
  <si>
    <t>%</t>
  </si>
  <si>
    <t>единиц</t>
  </si>
  <si>
    <t>тыс. экземпляров</t>
  </si>
  <si>
    <t>Наименование  подпрограммы, отдельного мероприятия муниципальной программы</t>
  </si>
  <si>
    <t>Срок</t>
  </si>
  <si>
    <t>начала реализации подпрограммы, отдельного мероприятия</t>
  </si>
  <si>
    <t>окончания реализации подпрограммы, отдельного мероприятия</t>
  </si>
  <si>
    <t>Ожидаемый результат (краткое описание)</t>
  </si>
  <si>
    <t>Управление культуры, спорта и молодежной политики администрации Дальнегорского городского округа</t>
  </si>
  <si>
    <t>2</t>
  </si>
  <si>
    <t>3</t>
  </si>
  <si>
    <t>4</t>
  </si>
  <si>
    <t>Отдельные мероприятия</t>
  </si>
  <si>
    <t>Проведение капитальных и текущих ремонтных работ, приобретение материальных запасов для выполнения ремонтов помещений, подготовка проектно-сметной документации</t>
  </si>
  <si>
    <t>Обеспечение условий для реализации Муниципальной программы в соответствии с установленными сроками и задачами</t>
  </si>
  <si>
    <t>Наименование меры государственного регулирования</t>
  </si>
  <si>
    <t>Объем доходов/расходов Дальнегорского городского округа* (тыс. руб.)</t>
  </si>
  <si>
    <t>Финансовая оценка результатов применения мер государственного регулирования                      (тыс. руб.), годы</t>
  </si>
  <si>
    <t>Краткое обоснование необходимости применения мер государственного регулирования для достижения цели муниципальной программы</t>
  </si>
  <si>
    <t>очередной финансовый год</t>
  </si>
  <si>
    <t>первый год планового периода</t>
  </si>
  <si>
    <t>второй год планового периода</t>
  </si>
  <si>
    <t>Реализация мероприятий муниципальной программы не требует дополнительного применения налоговых, тарифных и иных мер государственного регулирования</t>
  </si>
  <si>
    <t>-</t>
  </si>
  <si>
    <t>* - объем выпадающих доходов бюджета Дальнегорского городского округа, увеличение расходных обязательств Дальнегорского городского  округа</t>
  </si>
  <si>
    <t>Наименование проекта нормативного правового акта Российской Федерации, Приморского края, Дальнегорского городского округа</t>
  </si>
  <si>
    <t>Основные положения проекта нормативного правового акта</t>
  </si>
  <si>
    <t>Ожидаемые сроки принятия</t>
  </si>
  <si>
    <t>Реализация мероприятий муниципальной программы не требует дополнительного применения мер правового регулирования</t>
  </si>
  <si>
    <t>Наименование муниципальной
услуги (выполняемой работы), показателя объёма услуги (выполняемой работы)</t>
  </si>
  <si>
    <t>Значение показателя объема муниципальной услуги (выполняемой работы)</t>
  </si>
  <si>
    <t>Расходы бюджета Дальнегорского городского округа на оказание муниципальной услуги (выполнение работы), тыс. руб.</t>
  </si>
  <si>
    <t>Ответственный исполнитель, соисполнитель</t>
  </si>
  <si>
    <t>внебюджетные фонды</t>
  </si>
  <si>
    <t>Наименование муниципальной программы, подпрограммы, отдельного мероприятия</t>
  </si>
  <si>
    <t>Ожидаемый непосредственный результат (краткое описание)</t>
  </si>
  <si>
    <t xml:space="preserve">Код бюджетной классификации (бюджет Дальнегорского городского округа) </t>
  </si>
  <si>
    <t>начала реализации мероприятия подпрограммы, отдельного мероприятия</t>
  </si>
  <si>
    <t>окончания реализации мероприятия подпрограммы, отдельного мероприятия</t>
  </si>
  <si>
    <t>Библиотечное, библиографическое и информационное обслуживание пользователей библиотеки</t>
  </si>
  <si>
    <t>Формирование, учет, изучение, обеспечение физического сохранения и безопасности фондов библиотек и фондов библиотеки</t>
  </si>
  <si>
    <t>Библиографическая обработка документов и создание каталогов</t>
  </si>
  <si>
    <t xml:space="preserve">Формирование, учет, изучение, обеспечение физического сохранения и безопасности музейных предметов, музейных коллекций
</t>
  </si>
  <si>
    <t xml:space="preserve">Создание экспозиций (выставок) музеев, организация выездных выставок
</t>
  </si>
  <si>
    <t>Публичный показ музейных предметов, музейных коллекций 
(в стационарных условиях)</t>
  </si>
  <si>
    <t>966 08 1 01 80590 600</t>
  </si>
  <si>
    <t>966 08 2 01 80590 600</t>
  </si>
  <si>
    <t>966 08 3 01 80590 600</t>
  </si>
  <si>
    <t>966 08 4 01 80590 600</t>
  </si>
  <si>
    <t>Обеспечение граждан доступными и качественными услугами в сфере культуры</t>
  </si>
  <si>
    <t>Создание благоприятных условий для повышения доступности и улучшения качества предоставления муниципальных услуг, оказываемых Детской школой искусств</t>
  </si>
  <si>
    <t xml:space="preserve">Создание условий для сохранения и популяризации музейных коллекций и развития музейного дела обеспечение доступа населения округа к музейным предметам и музейным ценностям </t>
  </si>
  <si>
    <t>Создание благоприятных условий для повышения доступности и улучшения качества предоставления муниципальных услуг, оказываемых библиотеками</t>
  </si>
  <si>
    <t>Создание благоприятных условий для повышения доступности и улучшения качества предоставления муниципальных услуг, оказываемых учреждениями культуры клубного типа
развитие самодеятельного творчества</t>
  </si>
  <si>
    <t>966 08 2 0151440 612      (090)</t>
  </si>
  <si>
    <t>Реализация дополнительных общеразвивающих программ (художественной)</t>
  </si>
  <si>
    <t>Реализация дополнительных общеобразовательных предпрофессиональных программ в области исскуств (фортепиано)</t>
  </si>
  <si>
    <t>Реализация дополнительных общеобразовательных предпрофессиональных программ в области исскуств (струнные инструменты)</t>
  </si>
  <si>
    <t>Реализация дополнительных общеобразовательных предпрофессиональных программ в области исскуств (народные инструменты)</t>
  </si>
  <si>
    <t>с учетом дополнительных ресурсов</t>
  </si>
  <si>
    <t>без учета дополнительных ресурсов</t>
  </si>
  <si>
    <t>ответственный исполнитель, соисполнители</t>
  </si>
  <si>
    <t>Очередной финансовый год (2018)</t>
  </si>
  <si>
    <t>Первый год планового периода (2019)</t>
  </si>
  <si>
    <t>Второй год планового периода (2020)</t>
  </si>
  <si>
    <t>Третий год планового периода (2021)</t>
  </si>
  <si>
    <t>Четвёртый год планового периода (2022)</t>
  </si>
  <si>
    <t>Ответственный исполнитель, соисполнитель/ГРБС мероприятия, отдельного мероприятия</t>
  </si>
  <si>
    <t>2018год</t>
  </si>
  <si>
    <t>2022 год</t>
  </si>
  <si>
    <t>2018 год</t>
  </si>
  <si>
    <t xml:space="preserve">Организация управленческих и исполнительно -  распорядительных функций администрации Дальнегорского городского округа, координация деятельности подведомственных учреждений </t>
  </si>
  <si>
    <t>с учетом дополнительных    ресурсов</t>
  </si>
  <si>
    <t>Мероприятие 2</t>
  </si>
  <si>
    <t>Мероприятие 1</t>
  </si>
  <si>
    <t>2.</t>
  </si>
  <si>
    <t>Индикатор (показатель)                  (наименование)</t>
  </si>
  <si>
    <t>Значение индикатора (показателя)</t>
  </si>
  <si>
    <t>третий год планового периода (2022)</t>
  </si>
  <si>
    <t>первый год планового периода (2019), тыс. руб.</t>
  </si>
  <si>
    <t xml:space="preserve">второй год планового периода (2020), тыс. руб. </t>
  </si>
  <si>
    <t xml:space="preserve">третий год планового периода (2021), тыс. руб. </t>
  </si>
  <si>
    <t>четвертый год планового периода (2022), тыс. руб.</t>
  </si>
  <si>
    <t>Индикаторы</t>
  </si>
  <si>
    <t>Показатели</t>
  </si>
  <si>
    <t>отчетный финансовый год (2016)</t>
  </si>
  <si>
    <t>текущий финансовый год (2017)</t>
  </si>
  <si>
    <t>очередной финансовый год (2018)</t>
  </si>
  <si>
    <t>первый год планового периода (2019)</t>
  </si>
  <si>
    <t>второй год планового периода (2020)</t>
  </si>
  <si>
    <t>третий год планового периода (2021)</t>
  </si>
  <si>
    <t>х</t>
  </si>
  <si>
    <t>Ремонт зданий (помещений) учреждений культуры клубного типа</t>
  </si>
  <si>
    <t>Укрепление материально технической базы учреждений культуры клубного типа</t>
  </si>
  <si>
    <t>Обеспечение доступной среды, в том числе повышение уровня доступности учреждений культуры клубного типа для людей с ограниченными возможностями</t>
  </si>
  <si>
    <t xml:space="preserve">Улучшение условий и охрана труда в  учреждениях культуры клубного типа </t>
  </si>
  <si>
    <t>увеличение уровня удовлетворенности населения Дальнегорского городского округа качеством предоставления услуг в сфере культуры.</t>
  </si>
  <si>
    <t>увеличение уровня фактической обеспеченности учреждениями культуры от нормативной потребности (клубами и учреждениями клубного типа)</t>
  </si>
  <si>
    <t>увеличение доли детей, получающих услуги по дополнительному образованию музыкальной или эстетической (художественной) направленности, в общей численности детей в возрасте 5 - 18 лет</t>
  </si>
  <si>
    <t>увеличение доли посещаемости музейного учреждения</t>
  </si>
  <si>
    <t>увеличение количества предметов основного фонда</t>
  </si>
  <si>
    <t>увеличение доли  представленных (во всех формах) зрителю музейных предметов в общем количестве музейных предметов основного фонда</t>
  </si>
  <si>
    <t>увеличение доли музейных предметов, внесенных в электронный каталог, от общего числа предметов основного фонда</t>
  </si>
  <si>
    <t xml:space="preserve">увеличение уровня удовлетворенности населения Дальнегорского городского округа качеством предоставления услуг в сфере культуры </t>
  </si>
  <si>
    <t>увеличение доли детей, обучающихся по предпрофессиональным программам, в общей численности детей обучающихся в МБУ ДО ДШИ</t>
  </si>
  <si>
    <t>увеличение уровня удовлетворенности населения Дальнегорского городского округа качеством предоставления услуг в сфере культуры</t>
  </si>
  <si>
    <t>увеличение количества культурно-массовых мероприятий</t>
  </si>
  <si>
    <t>увеличение доли населения, посетивших культурно-массовые мероприятия</t>
  </si>
  <si>
    <t>увеличение количества участников клубных формирований</t>
  </si>
  <si>
    <t>увеличение доли коллективов художественной самодеятельности, получивших звание или занявших призовые места на фестивалях, конкурсах различного уровня (от общего количества коллективов художественной самодеятельности)</t>
  </si>
  <si>
    <t>увеличение количества массовых мероприятий, проводимых  муниципальными библиотеками;</t>
  </si>
  <si>
    <t>увеличение количества документов, выданных из фонда библиотеки;</t>
  </si>
  <si>
    <t>увеличение количества экземпляров новых поступлений в библиотечные фонды библиотек на 1 тыс. человек населения</t>
  </si>
  <si>
    <t>увеличение количества библиографических записей в электронном каталоге</t>
  </si>
  <si>
    <t>увеличение доли охвата населения информационно-библиотечным обслуживанием</t>
  </si>
  <si>
    <t xml:space="preserve">увеличение доли объектов культурного наследия (памятников истории и культуры) на которых проводились работы по их сохранению </t>
  </si>
  <si>
    <t>уменьшение доли муниципальных учреждений культуры, здания которых находятся в аварийном состоянии или требуют капитального ремонта, в общем количестве муниципальных учреждений культуры</t>
  </si>
  <si>
    <t>Организация и проведение общегородских окружных мероприятий, фестивалей, конкурсов учреждениями культуры клубного типа</t>
  </si>
  <si>
    <t>Обеспечение пожарной безопасности в учреждениях культуры клубного типа</t>
  </si>
  <si>
    <t>Обеспечение общественного порядка, в том числе защита от проявлений терроризма и экстремизма в учреждениях культуры клубного типа</t>
  </si>
  <si>
    <t>Расходы на финансовое обеспечение выполнения муниципального задания учреждениями клубного типа</t>
  </si>
  <si>
    <t>Расходы на финансовое обеспечение выполнения муниципального задания МБУ ЦБС</t>
  </si>
  <si>
    <t>Ремонт зданий (помещений) МБУ ЦБС</t>
  </si>
  <si>
    <t>Укрепление материально технической базы МБУ ЦБС</t>
  </si>
  <si>
    <t>Обеспечение доступной среды, в том числе повышение уровня доступности МБУ ЦБС для людей с ограниченными возможностями</t>
  </si>
  <si>
    <t>Улучшение условий и охрана труда в  МБУ ЦБС</t>
  </si>
  <si>
    <t>Организация и проведение общегородских окружных мероприятий, фестивалей, конкурсов МБУ ЦБС</t>
  </si>
  <si>
    <t>Обеспечение пожарной безопасности в МБУ ЦБС</t>
  </si>
  <si>
    <t>Обеспечение общественного порядка, в том числе защита от проявлений терроризма и экстремизма в МБУ ЦБС</t>
  </si>
  <si>
    <t>Расходы на финансовое обеспечение выполнения муниципального задания МБУ МВЦ</t>
  </si>
  <si>
    <t>Обеспечение доступной среды, в том числе повышение уровня доступности МБУ МВЦ для людей с ограниченными возможностями</t>
  </si>
  <si>
    <t>Улучшение условий и охрана труда в  МБУ МВЦ</t>
  </si>
  <si>
    <t>Организация и проведение общегородских окружных мероприятий, фестивалей, конкурсов  МБУ МВЦ</t>
  </si>
  <si>
    <t>Обеспечение пожарной безопасности в МБУ МВЦ</t>
  </si>
  <si>
    <t>Обеспечение общественного порядка, в том числе защита от проявлений терроризма и экстремизма в МБУ МВЦ</t>
  </si>
  <si>
    <t>Расходы на финансовое обеспечение выполнения муниципального задания МБУ ДО ДШИ</t>
  </si>
  <si>
    <t>Ремонт зданий (помещений) МБУ ДО ДШИ</t>
  </si>
  <si>
    <t>Укрепление материально-технической базы МБУ ДО ДШИ</t>
  </si>
  <si>
    <t>Обеспечение доступной среды, в том числе повышение уровня доступности МБУ ДО ДШИ для людей с ограниченными возможностями</t>
  </si>
  <si>
    <t>Улучшение условий и охрана труда в  МБУ ДО ДШИ</t>
  </si>
  <si>
    <t>Организация и проведение общегородских окружных мероприятий, зональных олимпиад, фестивалей, конкурсов МБУ ДО ДШИ</t>
  </si>
  <si>
    <t>Обеспечение пожарной безопасности в МБУ ДО ДШИ</t>
  </si>
  <si>
    <t>Обеспечение общественного порядка,  в том числе защита от проявлений терроризма в МБУ ДО ДШИ</t>
  </si>
  <si>
    <t>увеличение количества объектов недвижимого имущества (памятники истории и культуры), находящиеся в муниципальной собственности, на которых проводились ремонтные работы</t>
  </si>
  <si>
    <t xml:space="preserve">Управление культуры, спорта и молодежной политики администрации Дальнегорского городского округа,   МБУ «Дворец культуры химиков»;
 МБУ Дворец культуры «Горняк»;
 МБУ «Культурно-спортивный центр «Полиметалл» с. Краснореченский;
 МБУ Центр культуры и досуга «Бриз» с. Рудная Пристань;
 МБУ «Центр Творчества на селе» с. Сержантово;
</t>
  </si>
  <si>
    <t>Управление культуры, спорта и молодежной политики администрации Дальнегорского городского округа, МБУ «Централизованная библиотечная система» Дальнегорского городского округа</t>
  </si>
  <si>
    <t>Управление культуры, спорта и молодежной политики администрации Дальнегорского городского округа, МБУ Музейно-выставочный центр г.Дальнегорска</t>
  </si>
  <si>
    <t>Управление культуры, спорта и молодежной политики администрации Дальнегорского городского округа, МБУ ДО Детская школа искусств г. Дальнегорска</t>
  </si>
  <si>
    <t>Расходы на финансовое обеспечение выполнения муниципального задания учреждениями культуры клубного типа</t>
  </si>
  <si>
    <t xml:space="preserve">Укрепление материально технической базы учреждений культуры клубного типа </t>
  </si>
  <si>
    <t>Улучшение условий и охрана труда в  учреждениях культуры  клубного типа</t>
  </si>
  <si>
    <t xml:space="preserve">Управление культуры, спорта и молодежной политики администрации Дальнегорского городского округа,       МБУ «Дворец культуры химиков»;
 МБУ Дворец культуры «Горняк»;
 МБУ «Культурно-спортивный центр «Полиметалл» с. Краснореченский;
 МБУ Центр культуры и досуга «Бриз» с. Рудная Пристань;
 МБУ «Центр Творчества на селе» с. Сержантово
</t>
  </si>
  <si>
    <t>Управление культуры, спорта и молодежной политики администрации Дальнегорского городского округа,     МБУ «Централизованная библиотечная система» Дальнегорского городского округа</t>
  </si>
  <si>
    <t>Управление культуры, спорта и молодежной политики администрации Дальнегорского городского округа,    МБУ Музейно-выставочный центр г.Дальнегорска</t>
  </si>
  <si>
    <t>Управление культуры, спорта и молодежной политики администрации Дальнегорского городского округа,     МБУ ДО Детская школа искусств г. Дальнегорска</t>
  </si>
  <si>
    <t>Укрепление материально-технической базы МБУ ЦБС</t>
  </si>
  <si>
    <t>Комплектование книжных фондов МБУ ЦБС</t>
  </si>
  <si>
    <t>Ремонт здания (помещений) МБУ МВЦ</t>
  </si>
  <si>
    <t>Укрепление материально технической базы МБУ МВЦ</t>
  </si>
  <si>
    <t xml:space="preserve">Обеспечение доступной среды, в том числе повышение уровня доступности МБУ МВЦ для людей с ограниченными возможностями </t>
  </si>
  <si>
    <t xml:space="preserve">Организация и проведение общегородских окружных мероприятий, выставок, конкурсов МБУ МВЦ </t>
  </si>
  <si>
    <t>Укрепление материально технической базы МБУ ДО ДШИ</t>
  </si>
  <si>
    <t>Обеспечение доступной среды, в том  числе повышение уровня доступности МБУ ДО ДШИ для людей с ограниченными возможностями</t>
  </si>
  <si>
    <t>Обеспечение общественного порядка, в том числе защита от проявлений терроризма и экстремизма в МБУ ДО ДШИ</t>
  </si>
  <si>
    <t>Объем финансирования на очередной финансовый год (2018), (тыс. руб.)</t>
  </si>
  <si>
    <t xml:space="preserve">Управление культуры, спорта и молодежной политики администрации Дальнегорского городского округа МБУ «Дворец культуры химиков»;
- МБУ Дворец культуры «Горняк»;
- МБУ «Культурно-спортивный центр «Полиметалл» с. Краснореченский;
- МБУ Центр культуры и досуга «Бриз» с. Рудная Пристань;
- МБУ «Центр Творчества на селе» с. Сержантово
</t>
  </si>
  <si>
    <t>Управление культуры, спорта и молодежной политики администрации Дальнегорского городского округа МБУ «Централизованная библиотечная система» Дальнегорского городского округа</t>
  </si>
  <si>
    <t>Управление культуры, спорта и молодежной политики администрации Дальнегорского городского округа МБУ Музейно-выставочный центр г.Дальнегорска</t>
  </si>
  <si>
    <t>Управление культуры, спорта и молодежной политики администрации Дальнегорского городского округа МБУ ДО Детская школа искусств г. Дальнегорска</t>
  </si>
  <si>
    <t xml:space="preserve">Сведения об индикаторах (показателях)  муниципальной программы
"Развитие культуры на территории Дальнегорского городского округа" на 2018- 2022 годы
</t>
  </si>
  <si>
    <t>Организация деятельности клубных формирований  и формирований самодеятельного народного творчества, единиц</t>
  </si>
  <si>
    <t xml:space="preserve">Обобщенная характеристика реализуемых в составе  муниципальной программы "Развитие культуры на территории Дальнегорского городского округа" на 2018- 2022 годы подпрограмм и отдельных мероприятий 
</t>
  </si>
  <si>
    <r>
      <t xml:space="preserve">        </t>
    </r>
    <r>
      <rPr>
        <sz val="11"/>
        <color theme="1"/>
        <rFont val="Times New Roman"/>
        <family val="1"/>
        <charset val="204"/>
      </rPr>
      <t xml:space="preserve">  Оценка применения мер государственного регулирования в сфере реализации муниципальной программы
"Развитие культуры на территории Дальнегорского городского округа" на 2018- 2022 годы
</t>
    </r>
  </si>
  <si>
    <t xml:space="preserve">Сведения об основных мерах правового регулирования в сфере реализации муниципальной программы
"Развитие культуры на территории Дальнегорского городского округа" на 2018- 2022 годы
</t>
  </si>
  <si>
    <t xml:space="preserve">Прогноз сводных показателей муниципальных заданий на оказание муниципальных услуг (выполнение работ)  муниципальными бюджетными и автономными учреждениями                                                      по муниципальной программе "Развитие культуры на территории Дальнегорского городского округа" на 2018- 2022 годы
</t>
  </si>
  <si>
    <t xml:space="preserve">Информация о ресурсном обеспечении муниципальной программы "Развитие культуры на территории Дальнегорского городского округа" на 2018- 2022 годы за счет средств бюджета Дальнегорского городского округа и  прогнозная оценка привлекаемых на реализацию ее целей средств федерального бюджета, краевого бюджета, бюджетов государственных внебюджетных фондов, иных внебюджетных источников
</t>
  </si>
  <si>
    <r>
      <t xml:space="preserve">План реализации муниципальной программы на очередной финансовый год и плановый период
</t>
    </r>
    <r>
      <rPr>
        <u/>
        <sz val="12"/>
        <rFont val="Times New Roman"/>
        <family val="1"/>
        <charset val="204"/>
      </rPr>
      <t>"Развитие культуры на территории Дальнегорского городского округа" на 2018- 2022 годы</t>
    </r>
    <r>
      <rPr>
        <sz val="12"/>
        <rFont val="Times New Roman"/>
        <family val="1"/>
        <charset val="204"/>
      </rPr>
      <t xml:space="preserve">
(наименование муниципальной программы)</t>
    </r>
  </si>
  <si>
    <t>Программа "Развитие культуры на территории Дальнегорского городского округа" на 2018- 2022 годы</t>
  </si>
  <si>
    <t>Подпрограмма "Сохранение народного творчества и развитие культурно-досуговой  деятельности" на 2018-2022 годы</t>
  </si>
  <si>
    <t>«Развитие библиотечного дела»   на 2018-2022 годы</t>
  </si>
  <si>
    <r>
      <t>"Развитие музейного дела"</t>
    </r>
    <r>
      <rPr>
        <b/>
        <sz val="12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 xml:space="preserve"> на 2018-2022 годы</t>
    </r>
  </si>
  <si>
    <t xml:space="preserve">Подпрограмма
"Развитие дополнительного образования в сфере культуры и искусства"  на 2018-2022 годы
</t>
  </si>
  <si>
    <t>Подпрограмма «Развитие музейного дела» на 2018-2022 годы</t>
  </si>
  <si>
    <t>Подпрограмма «Развитие дополнительного образования в сфере культуры и искусства»  на 2018-2022 годы</t>
  </si>
  <si>
    <t>Подпрограмма «Развитие библиотечного дела» на 2018-2022 годы</t>
  </si>
  <si>
    <t>Подпрограмма «Сохранение народного творчества и развитие культурно-досуговой деятельности» на 2018-2022 годы</t>
  </si>
  <si>
    <t>Подпрограмма «Развитие библиотечного дела»  на 2018-2022 годы</t>
  </si>
  <si>
    <t>Подпрограмма «Развитие дополнительного образования в сфере культуры и искусства» на 2018-2022 годы</t>
  </si>
  <si>
    <t>Подпрограмма «Развитие музейного дела на 2018-2022 годы</t>
  </si>
  <si>
    <t xml:space="preserve">Подпрограмма
«Развитие дополнительного образования в сфере культуры и искусства" на 2018-2022 годы
</t>
  </si>
  <si>
    <t>Организация библиотечного обслуживания населения Дальнегорского городского округа</t>
  </si>
  <si>
    <t>Организация доступа населения Дальнегорского городского округа к музейным коллекция и музейным предметам</t>
  </si>
  <si>
    <t>Предоставление дополнительного образования в муниципальных учреждениях дополнительного образования детей в сфере культуры и искусства Дальнегорского городского округа</t>
  </si>
  <si>
    <t>000 08 0 00 00000 000</t>
  </si>
  <si>
    <t>Организация деятельности клубных формирований и формирований самодеятельного народного творчества в муниципальных учреждениях культуры клубного типа Дальнегорского городского округа</t>
  </si>
  <si>
    <t>000 08 1 00 00000 000</t>
  </si>
  <si>
    <t>000 08 1 01 00000 000</t>
  </si>
  <si>
    <t xml:space="preserve">966 08 1 01 80590 600              </t>
  </si>
  <si>
    <t>000 08 2 00 00000 000</t>
  </si>
  <si>
    <t>000 08 2 01 00000 000</t>
  </si>
  <si>
    <t>000 08 3 00 00000 000</t>
  </si>
  <si>
    <t>000 08 3 01 00000 000</t>
  </si>
  <si>
    <t>000 08 4 00 00000 000</t>
  </si>
  <si>
    <t>000 08 4 01 00000 000</t>
  </si>
  <si>
    <t>000 08 9 00 00000 000</t>
  </si>
  <si>
    <t>966 08 9 00 23200 000</t>
  </si>
  <si>
    <t>966 08 9 00 11030 000                         966 08 9 00 80590 000</t>
  </si>
  <si>
    <t>Реализация дополнительных общеобразовательных предпрофессиональных программ в области исскуств (живопись)</t>
  </si>
  <si>
    <t>человек</t>
  </si>
  <si>
    <t xml:space="preserve">Мероприятия по сохранению объектов культурного наследия (памятников истории и культуры) и объектов недвижимого имущества (памятников истории и культуры) находящихся в муниципальной собственности Дальнегорского городского округа
</t>
  </si>
  <si>
    <t>Мероприятия по сохранению объектов культурного наследия (памятников истории и культуры) и объектов недвижимого имущества (памятников истории и культуры) находящихся в муниципальной собственности Дальнегорского городского округа</t>
  </si>
  <si>
    <t>Улучшение условий труда работников культуры</t>
  </si>
  <si>
    <t xml:space="preserve">Проведение капитальных и текущих ремонтных работ, приобретение материальных запасов для выполнения ремонтов помещений, подготовка проектно-сметной документации.                              </t>
  </si>
  <si>
    <t xml:space="preserve">Приобретение музыкального, светового оборудования, музыкальных инструментов, создание экспозиций.                                 </t>
  </si>
  <si>
    <t xml:space="preserve">Увеличение количества лиц, с ограниченными возможностями имеющих возможность по выбору получать доступные качественные услуги.                                                                </t>
  </si>
  <si>
    <t xml:space="preserve">Улучшение условий труда работников культуры.                                                  </t>
  </si>
  <si>
    <t xml:space="preserve">Выявление и поддержка наиболее талантливых детей, коллективов художественной самодеятельности, распространение норм и установок здорового образа жизни, толерантного сознания и законопослушного поведения.           </t>
  </si>
  <si>
    <t xml:space="preserve">Финансирование мероприятий, направленных на обеспечение противопожарной безопасности.                      </t>
  </si>
  <si>
    <t xml:space="preserve">Обеспечение выполнения ежегодного     
плана основных мероприятий.   
</t>
  </si>
  <si>
    <t xml:space="preserve">Пополнение фондов библиотек.                            </t>
  </si>
  <si>
    <t xml:space="preserve">Финансирование мероприятий, направленных на обеспечение общественного порядка, в том числе защиты от проявлений терроризма.                   </t>
  </si>
  <si>
    <t xml:space="preserve">Проведение капитальных и текущих ремонтных работ, приобретение материальных запасов для выполнения ремонтов помещений, подготовка проектно-сметной документации.                                      </t>
  </si>
  <si>
    <t>Ремонт здания (помещений) в МБУ МВЦ</t>
  </si>
  <si>
    <t xml:space="preserve">Финансирование мероприятий, направленных на обеспечение общественного порядка, в том числе защиты от проявлений терроризма.                 </t>
  </si>
  <si>
    <t>Подпрограмма "Сохранение народного творчества и развитие культурно-досуговой деятельности" на 2018-2022 годы</t>
  </si>
  <si>
    <t>Исполнение полномочий органов местного самоуправления   по сохранению и популяризации объектов культурного наследия. Увеличение доли объектов культурного наследия (памятников истории и культуры) на которых проводились работы по их сохранению  от 33 % в 2018 году до 100% в 2022 году. Ремонт объектов недвижимого имущества (памятников истории и культуры) находящихся в муниципальной собственности Дальнегорского городского округа от 3 ед. в 2018 году до 9 ед. в 2022 году.</t>
  </si>
  <si>
    <t>Библиотечное, библиографическое и информационное обслуживание пользователей библиотеки, (количество посещений) с 139330 ед. в 2018 г. до 139340 ед. в 2022 г.                                        Формирование, учет, изучение, обеспечение физического сохранения и безопасности фондов библиотек и фондов библиотеки, (количество документов) с 5200 шт. в 2018 г. до 5200 шт. в 2022 г.                                      Библиографическая обработка документов и создание каталогов, (количество документов) с 7050 шт. в 2018 г. до 7150 шт. в 2022 г.</t>
  </si>
  <si>
    <t xml:space="preserve">Организация деятельности клубных формирований и формирований самодеятельного народного творчества, (увеличение количества клубных формирований/увеличение количества участников клубных формирований): с 108 ед./1608 чел. в 2018 г. до 109 ед./1660 чел.  в 2022 г., в т.: МБУ «Дворец культуры химиков» с 29 ед./516 чел. до 29 ед./516 чел.;
 МБУ Дворец культуры «Горняк» с 20 ед./266 чел. до 20 ед./266 чел.;
 МБУ «Культурно-спортивный центр «Полиметалл» с. Краснореченский с 26 ед./272 чел. до 27 ед./302 чел.;
 МБУ Центр культуры и досуга «Бриз» с. Рудная Пристань с 17 ед./279 чел. до 17 ед./298 чел.;
 МБУ «Центр Творчества на селе» с. Сержантово с 16 ед./275 чел. до 16 ед. /278 чел.
</t>
  </si>
  <si>
    <t xml:space="preserve">Публичный показ музейных предметов, музейных коллекций, (число посетителей): с 16900 чел. в 2018 г. до 17100 чел. в 2022 г.                              Формирование, учет, изучение, обеспечение физического сохранения  и безопасности музейных предметов, музейных коллекций, (количество предметов): с 77150 шт. в 2018 г. до 77600 шт. в 2022 г.                                                                   Создание экспозиций (выставок) музеев, организация выездных выставок, (количество экспозиций): с 12 шт. в 2018 г. до 12 шт. в 2022 г.                     </t>
  </si>
  <si>
    <t xml:space="preserve">Реализация дополнительных общеразвивающих программ (художественной):   с 14388 чел.-час. в 2018 г. до 13431 чел.-час. в 2022 г.                                                       Реализация дополнительных предпрофессиональных программ в области исскуства (живопись), (количество обучающихся): с 43 чел. в 2018 г. до 49 чел. в 2022 г.                                      Реализация дополнительных предпрофессиональных программ в области исскуства (народные инструменты), (количество обучающихся): с 31 чел. в 2018 г. до 32 чел. в 2022 г.                                                                  Реализация дополнительных предпрофессиональных программ в области исскуства (струнные инструменты),  (количество обучающихся): с 12 чел. в 2018 г. до 12 чел. в 2022 г.                                                              Реализация дополнительных предпрофессиональных программ в области исскуства (фортепиано),  (количество обучающихся): с 40 чел. в 2018 г. до 45 чел. в 2022 г.                           </t>
  </si>
  <si>
    <t xml:space="preserve">               Приложение № 1                                                           к муниципальной программе "Развитие культуры на территории Дальнегорского городского округа" на 2018- 2022 годы</t>
  </si>
  <si>
    <t xml:space="preserve">               Приложение № 2                                                           к муниципальной программе "Развитие культуры на территории Дальнегорского городского округа" на 2018- 2022 годы</t>
  </si>
  <si>
    <t xml:space="preserve">               Приложение № 3                                                      к муниципальной программе "Развитие культуры на территории Дальнегорского городского округа" на 2018- 2022 годы</t>
  </si>
  <si>
    <t xml:space="preserve">           Приложение № 4                                                          к муниципальной программе "Развитие культуры на территории Дальнегорского городского округа" на 2018- 2022 годы</t>
  </si>
  <si>
    <t xml:space="preserve">                       Приложение № 6                                                          к муниципальной программе "Развитие культуры на территории Дальнегорского городского округа" на 2018- 2022 годы</t>
  </si>
  <si>
    <t xml:space="preserve">                 Приложение № 7                                                          к муниципальной программе "Развитие культуры на территории Дальнегорского городского округа" на 2018- 2022 годы</t>
  </si>
  <si>
    <r>
      <t xml:space="preserve">Муниципальная программа </t>
    </r>
    <r>
      <rPr>
        <u/>
        <sz val="12"/>
        <color theme="1"/>
        <rFont val="Times New Roman"/>
        <family val="1"/>
        <charset val="204"/>
      </rPr>
      <t>"Развитие культуры на территории Дальнегорского городского округа" на 2018- 2022 годы</t>
    </r>
  </si>
  <si>
    <t xml:space="preserve">                    Приложение № 5                                                          к муниципальной программе "Развитие культуры на территории Дальнегорского городского округа" на 2018- 2022 годы</t>
  </si>
  <si>
    <t>Мероприятие 5.0</t>
  </si>
  <si>
    <t>Исполнение решений, принятых судебными органами МБУ ДО ДШИ</t>
  </si>
  <si>
    <t>5.0</t>
  </si>
  <si>
    <t>966 08 4 01 12050 600</t>
  </si>
  <si>
    <t>Исполнение решений, принятых судебными органами.</t>
  </si>
  <si>
    <t xml:space="preserve">Обеспечение выполнения ежегодного          
плана городских мероприятий,  посвященных государственным праздникам и календарным датам, профессиональным, народным праздникам (60 мероприятий), а также окружных праздников, фестивалей, массовых гуляний. </t>
  </si>
  <si>
    <t>31.12.208</t>
  </si>
  <si>
    <t>Управление культуры, спорта и молодежной политики, МБУ "Дворец культуры химиков", МБУ Центр культуры и досуга "Бриз" с. Рудная Пристань</t>
  </si>
  <si>
    <t>Управление культуры, спорта и молодежной политики, МБУ "Дворец культуры химиков"</t>
  </si>
  <si>
    <t>Установка системы видеонаблюдения, установка наружного освещения</t>
  </si>
  <si>
    <t>Проведение мероприятий: "День Победы 9 мая", "Звездный дождь", "День города", "Новый год"</t>
  </si>
  <si>
    <t xml:space="preserve">Библиотечное, библиографическое и информационное обслуживание пользователей библиотеки, (количество посещений)  139330 ед.              Формирование, учет, изучение, обеспечение физического сохранения и безопасности фондов библиотек и фондов библиотеки, (количество документов)  5200 шт.                                   Библиографическая обработка документов и создание каталогов, (количество документов)  7050 шт. </t>
  </si>
  <si>
    <t>Приобретение книг для коплектования фондов библиотек</t>
  </si>
  <si>
    <t xml:space="preserve">Публичный показ музейных предметов, музейных коллекций, (число посетителей):  16900 чел.                          Формирование, учет, изучение, обеспечение физического сохранения  и безопасности музейных предметов, музейных коллекций, (количество предметов):  77150 шт.                                                            Создание экспозиций (выставок) музеев, организация выездных выставок, (количество экспозиций):  12 шт.    </t>
  </si>
  <si>
    <t xml:space="preserve">Реализация дополнительных общеразвивающих программ (художественной):  14388 чел.-час.                                                  Реализация дополнительных предпрофессиональных программ в области исскуства (живопись), (количество обучающихся):  43 чел.                            Реализация дополнительных предпрофессиональных программ в области исскуства (народные инструменты), (количество обучающихся):  31 чел.                                                                   Реализация дополнительных предпрофессиональных программ в области исскуства (струнные инструменты),  (количество обучающихся): 12 чел.                                                   Реализация дополнительных предпрофессиональных программ в области исскуства (фортепиано),  (количество обучающихся):  40 чел.                         </t>
  </si>
  <si>
    <t>Исполнение полномочий органов местного самоуправления   по сохранению и популяризации объектов культурного наследия</t>
  </si>
  <si>
    <t>Исполнение решений, принятых судебными органами</t>
  </si>
  <si>
    <t>Управление культуры, спорта и молодежной политики администрации Дальнегорского городского округа, МБУ "Дворец культуры химиков", МБУ Центр культуры и досуга "Бриз" с. Рудная Пристань</t>
  </si>
  <si>
    <t xml:space="preserve">Управление культуры, спорта и молодежной политики администрации Дальнегорского городского округа,   МБУ «Дворец культуры химиков».
 </t>
  </si>
  <si>
    <t xml:space="preserve">(количество клубных формирований/ количества участников клубных формирований):  108 ед./1608 чел.,  в т.: МБУ «Дворец культуры химиков» 29 ед./516 чел.;  МБУ Дворец культуры «Горняк»  20 ед./266 чел. ;  МБУ «Культурно-спортивный центр «Полиметалл» с. Краснореченский  26 ед./272 чел.;
 МБУ Центр культуры и досуга «Бриз» с. Рудная Пристань  17 ед./279 чел.;
 МБУ «Центр Творчества на селе» с. Сержантово  16 ед./275 чел. </t>
  </si>
  <si>
    <t xml:space="preserve"> Организация и проведение общегородских окружных мероприятий, фестивалей, конкурсов учреждениями культуры клубного типа</t>
  </si>
  <si>
    <t>Обеспечение общественного порядка, в том числе защита от проявлений терроризма и экстремизма  в учреждениях культуры клубного типа</t>
  </si>
  <si>
    <t>Текущий ремонт помещений центральной  городской,  детской библиотек. Филиалы № 2,5,6.</t>
  </si>
  <si>
    <t xml:space="preserve"> (МБУ "Дворец культуры химиков"  пошив костюмов и реквизита; МБУ Центр культуры и досуга "Бриз" изготовление новой одежды сцены)                        </t>
  </si>
  <si>
    <t xml:space="preserve">Приобретение музыкального, светового оборудования, музыкальных инструментов, создание экспозиций.       (МБУ "Дворец культуры химиков"  пошив костюмов и реквизита; МБУ Центр культуры и досуга "Бриз" с. Рудная Пристань изготовление новой одежды сцены)                        </t>
  </si>
  <si>
    <t>*Ремонт зданий (помещений) учреждений культуры клубного типа</t>
  </si>
  <si>
    <t>*Обеспечение доступной среды, в том числе повышение уровня доступности учреждений культуры клубного типа для людей с ограниченными возможностями</t>
  </si>
  <si>
    <t>*Улучшение условий и охрана труда в  учреждениях культуры клубоного типа</t>
  </si>
  <si>
    <t>*Участие в краевых, региональных и всероссийских мероприятиях (фестивалях и конкурсах), в том числе оплата проезда, проживание и суточные</t>
  </si>
  <si>
    <t>*Обеспечение пожарной безопасности в учреждениях культуры клубного типа</t>
  </si>
  <si>
    <t>*Обеспечение доступной среды, в том числе повышение уровня доступности МБУ ЦБС для людей с ограниченными возможностями</t>
  </si>
  <si>
    <t>*Улучшение условий и охрана труда в  МБУ ЦБС</t>
  </si>
  <si>
    <t>* Организация и проведение общегородских окружных мероприятий, фестивалей, конкурсов МБУ ЦБС</t>
  </si>
  <si>
    <t>*Комплектование книжных фондов</t>
  </si>
  <si>
    <t>*Обеспечение пожарной безопасности в МБУ ЦБС</t>
  </si>
  <si>
    <t>*Обеспечение общественного порядка, в том числе защита от проявлений терроризма и экстремизма в МБУ ЦБС</t>
  </si>
  <si>
    <t>*Ремонт здания (помещений) в МБУ МВЦ</t>
  </si>
  <si>
    <t>* При формировании бюджета планировалось проведение мероприятия, но при утверждении бюджета на 2018 год, средства на данное мероприятие не были заложены. С момента выделения средств начнется реализация данного мероприятия.</t>
  </si>
  <si>
    <t>*Укрепление материально технической базы МБУ МВЦ</t>
  </si>
  <si>
    <t>*Обеспечение доступной среды, в том числе повышение уровня доступности МБУ МВЦ для людей с ограниченными возможностями</t>
  </si>
  <si>
    <t>*Улучшение условий и охрана труда в  МБУ МВЦ</t>
  </si>
  <si>
    <t>*Обеспечение пожарной безопасности в МБУ МВЦ</t>
  </si>
  <si>
    <t>*Обеспечение общественного порядка, в том числе защита от проявлений терроризма и экстремизма в МБУ МВЦ</t>
  </si>
  <si>
    <t>*Обеспечение доступной среды, в том числе повышение уровня доступности МБУ ДО ДШИ для людей с ограниченными возможностями</t>
  </si>
  <si>
    <t>*Улучшение условий и охрана труда в  МБУ ДО ДШИ</t>
  </si>
  <si>
    <t>*Обеспечение общественного порядка, в том числе защита от проявлений терроризма и экстремизма в МБУ ДО ДШИ</t>
  </si>
  <si>
    <t xml:space="preserve">Финансирование мероприятий, направленных на обеспечение общественного порядка, в том числе защиты от проявлений терроризма. </t>
  </si>
  <si>
    <t xml:space="preserve">Проведение капитальных и текущих ремонтных работ, приобретение материальных запасов для выполнения ремонтов помещений, подготовка проектно-сметной документации                            </t>
  </si>
  <si>
    <t xml:space="preserve">Приобретение музыкального, светового оборудования, музыкальных инструментов, создание экспозиций. </t>
  </si>
  <si>
    <t>Организация и проведение общегородских окружных мероприятий, фестивалей, конкурсов МБУ МВЦ</t>
  </si>
  <si>
    <t xml:space="preserve"> Организация и проведение общегородских окружных мероприятий, зональных олимпиад, фестивалей, конкурсов МБУ ДО ДШИ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</si>
</sst>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0000"/>
    <numFmt numFmtId="166" formatCode="0.0"/>
  </numFmts>
  <fonts count="14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u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u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270">
    <xf numFmtId="0" fontId="0" fillId="0" borderId="0" xfId="0"/>
    <xf numFmtId="0" fontId="1" fillId="0" borderId="2" xfId="0" applyFont="1" applyBorder="1" applyAlignment="1">
      <alignment wrapText="1"/>
    </xf>
    <xf numFmtId="0" fontId="1" fillId="0" borderId="2" xfId="0" applyFont="1" applyBorder="1" applyAlignment="1">
      <alignment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vertical="top" wrapText="1"/>
    </xf>
    <xf numFmtId="49" fontId="1" fillId="0" borderId="2" xfId="0" applyNumberFormat="1" applyFont="1" applyBorder="1" applyAlignment="1">
      <alignment vertical="top" wrapText="1"/>
    </xf>
    <xf numFmtId="49" fontId="1" fillId="0" borderId="5" xfId="0" applyNumberFormat="1" applyFont="1" applyBorder="1" applyAlignment="1">
      <alignment horizontal="left" vertical="top" wrapText="1"/>
    </xf>
    <xf numFmtId="0" fontId="1" fillId="0" borderId="7" xfId="0" applyFont="1" applyBorder="1" applyAlignment="1">
      <alignment wrapText="1"/>
    </xf>
    <xf numFmtId="0" fontId="1" fillId="0" borderId="7" xfId="0" applyFont="1" applyBorder="1" applyAlignment="1">
      <alignment vertical="top" wrapText="1"/>
    </xf>
    <xf numFmtId="0" fontId="1" fillId="2" borderId="2" xfId="0" applyFont="1" applyFill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4" fillId="0" borderId="2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/>
    </xf>
    <xf numFmtId="0" fontId="4" fillId="0" borderId="2" xfId="0" applyFont="1" applyBorder="1" applyAlignment="1">
      <alignment vertical="top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wrapText="1"/>
    </xf>
    <xf numFmtId="0" fontId="4" fillId="0" borderId="2" xfId="0" applyFont="1" applyBorder="1" applyAlignment="1">
      <alignment horizontal="left" vertical="top" wrapText="1"/>
    </xf>
    <xf numFmtId="0" fontId="0" fillId="0" borderId="2" xfId="0" applyBorder="1" applyAlignment="1">
      <alignment wrapText="1"/>
    </xf>
    <xf numFmtId="49" fontId="4" fillId="0" borderId="2" xfId="0" applyNumberFormat="1" applyFont="1" applyBorder="1" applyAlignment="1">
      <alignment vertical="top" wrapText="1"/>
    </xf>
    <xf numFmtId="49" fontId="4" fillId="0" borderId="2" xfId="0" applyNumberFormat="1" applyFont="1" applyBorder="1" applyAlignment="1">
      <alignment horizontal="right" vertical="top" wrapText="1"/>
    </xf>
    <xf numFmtId="0" fontId="4" fillId="0" borderId="0" xfId="0" applyFont="1" applyAlignment="1">
      <alignment wrapText="1"/>
    </xf>
    <xf numFmtId="0" fontId="4" fillId="0" borderId="8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left" vertical="top" wrapText="1"/>
    </xf>
    <xf numFmtId="0" fontId="4" fillId="0" borderId="2" xfId="0" applyFont="1" applyFill="1" applyBorder="1" applyAlignment="1">
      <alignment vertical="top" wrapText="1"/>
    </xf>
    <xf numFmtId="0" fontId="4" fillId="0" borderId="2" xfId="0" applyFont="1" applyFill="1" applyBorder="1" applyAlignment="1">
      <alignment horizontal="left" vertical="top" wrapText="1"/>
    </xf>
    <xf numFmtId="0" fontId="4" fillId="0" borderId="2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2" xfId="0" applyFont="1" applyBorder="1" applyAlignment="1">
      <alignment vertical="top" wrapText="1"/>
    </xf>
    <xf numFmtId="49" fontId="1" fillId="0" borderId="5" xfId="0" applyNumberFormat="1" applyFont="1" applyFill="1" applyBorder="1" applyAlignment="1">
      <alignment horizontal="left" vertical="top" wrapText="1"/>
    </xf>
    <xf numFmtId="164" fontId="2" fillId="0" borderId="2" xfId="0" applyNumberFormat="1" applyFont="1" applyBorder="1" applyAlignment="1">
      <alignment horizontal="right" wrapText="1"/>
    </xf>
    <xf numFmtId="0" fontId="1" fillId="0" borderId="2" xfId="0" applyFont="1" applyBorder="1" applyAlignment="1">
      <alignment vertical="top" wrapText="1"/>
    </xf>
    <xf numFmtId="0" fontId="1" fillId="0" borderId="2" xfId="0" applyFont="1" applyBorder="1" applyAlignment="1">
      <alignment wrapText="1"/>
    </xf>
    <xf numFmtId="0" fontId="7" fillId="0" borderId="0" xfId="0" applyFont="1"/>
    <xf numFmtId="0" fontId="8" fillId="0" borderId="0" xfId="0" applyFont="1"/>
    <xf numFmtId="16" fontId="4" fillId="0" borderId="2" xfId="0" applyNumberFormat="1" applyFont="1" applyBorder="1" applyAlignment="1">
      <alignment vertical="top" wrapText="1"/>
    </xf>
    <xf numFmtId="0" fontId="0" fillId="0" borderId="0" xfId="0" applyFont="1"/>
    <xf numFmtId="0" fontId="0" fillId="0" borderId="0" xfId="0" applyFont="1" applyAlignment="1">
      <alignment wrapText="1"/>
    </xf>
    <xf numFmtId="0" fontId="8" fillId="0" borderId="5" xfId="0" applyFont="1" applyBorder="1" applyAlignment="1">
      <alignment vertical="top" wrapText="1"/>
    </xf>
    <xf numFmtId="0" fontId="8" fillId="0" borderId="7" xfId="0" applyFont="1" applyBorder="1" applyAlignment="1">
      <alignment vertical="top" wrapText="1"/>
    </xf>
    <xf numFmtId="0" fontId="8" fillId="0" borderId="2" xfId="0" applyFont="1" applyBorder="1" applyAlignment="1">
      <alignment vertical="top" wrapText="1"/>
    </xf>
    <xf numFmtId="0" fontId="8" fillId="0" borderId="2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164" fontId="0" fillId="0" borderId="0" xfId="0" applyNumberFormat="1"/>
    <xf numFmtId="0" fontId="4" fillId="0" borderId="0" xfId="0" applyFont="1" applyAlignment="1">
      <alignment vertical="top" wrapText="1"/>
    </xf>
    <xf numFmtId="0" fontId="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2" xfId="0" applyFont="1" applyBorder="1" applyAlignment="1">
      <alignment vertical="center" wrapText="1"/>
    </xf>
    <xf numFmtId="49" fontId="8" fillId="0" borderId="2" xfId="0" applyNumberFormat="1" applyFont="1" applyBorder="1" applyAlignment="1">
      <alignment vertical="center" wrapText="1"/>
    </xf>
    <xf numFmtId="49" fontId="4" fillId="0" borderId="2" xfId="0" applyNumberFormat="1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4" fillId="0" borderId="2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1" fillId="0" borderId="2" xfId="0" applyFont="1" applyBorder="1" applyAlignment="1">
      <alignment vertical="top" wrapText="1"/>
    </xf>
    <xf numFmtId="0" fontId="0" fillId="0" borderId="0" xfId="0" applyAlignment="1"/>
    <xf numFmtId="165" fontId="2" fillId="0" borderId="2" xfId="0" applyNumberFormat="1" applyFont="1" applyBorder="1" applyAlignment="1">
      <alignment horizontal="right" wrapText="1"/>
    </xf>
    <xf numFmtId="49" fontId="4" fillId="0" borderId="2" xfId="0" applyNumberFormat="1" applyFont="1" applyBorder="1" applyAlignment="1">
      <alignment horizontal="left" vertical="top" wrapText="1"/>
    </xf>
    <xf numFmtId="0" fontId="0" fillId="0" borderId="2" xfId="0" applyBorder="1"/>
    <xf numFmtId="0" fontId="4" fillId="0" borderId="2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left" vertical="top" wrapText="1"/>
    </xf>
    <xf numFmtId="0" fontId="4" fillId="0" borderId="9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top" wrapText="1"/>
    </xf>
    <xf numFmtId="0" fontId="4" fillId="0" borderId="9" xfId="0" applyFont="1" applyBorder="1" applyAlignment="1">
      <alignment vertical="top" wrapText="1"/>
    </xf>
    <xf numFmtId="0" fontId="1" fillId="0" borderId="2" xfId="0" applyFont="1" applyBorder="1" applyAlignment="1">
      <alignment horizontal="center" wrapText="1"/>
    </xf>
    <xf numFmtId="0" fontId="1" fillId="0" borderId="2" xfId="0" applyFont="1" applyBorder="1" applyAlignment="1">
      <alignment vertical="top" wrapText="1"/>
    </xf>
    <xf numFmtId="0" fontId="1" fillId="2" borderId="8" xfId="0" applyFont="1" applyFill="1" applyBorder="1" applyAlignment="1">
      <alignment horizontal="left" vertical="top" wrapText="1"/>
    </xf>
    <xf numFmtId="0" fontId="1" fillId="2" borderId="4" xfId="0" applyFont="1" applyFill="1" applyBorder="1" applyAlignment="1">
      <alignment horizontal="left" vertical="top" wrapText="1"/>
    </xf>
    <xf numFmtId="0" fontId="1" fillId="2" borderId="9" xfId="0" applyFont="1" applyFill="1" applyBorder="1" applyAlignment="1">
      <alignment horizontal="left" vertical="top" wrapText="1"/>
    </xf>
    <xf numFmtId="0" fontId="1" fillId="0" borderId="0" xfId="0" applyFont="1" applyAlignment="1">
      <alignment wrapText="1"/>
    </xf>
    <xf numFmtId="0" fontId="4" fillId="0" borderId="2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top" wrapText="1"/>
    </xf>
    <xf numFmtId="0" fontId="0" fillId="0" borderId="2" xfId="0" applyBorder="1" applyAlignment="1">
      <alignment horizontal="center"/>
    </xf>
    <xf numFmtId="0" fontId="1" fillId="0" borderId="8" xfId="0" applyFont="1" applyBorder="1" applyAlignment="1">
      <alignment wrapText="1"/>
    </xf>
    <xf numFmtId="165" fontId="0" fillId="0" borderId="0" xfId="0" applyNumberFormat="1"/>
    <xf numFmtId="0" fontId="4" fillId="0" borderId="2" xfId="0" applyFont="1" applyBorder="1" applyAlignment="1">
      <alignment vertical="top" wrapText="1"/>
    </xf>
    <xf numFmtId="0" fontId="4" fillId="0" borderId="0" xfId="0" applyFont="1" applyAlignment="1">
      <alignment vertical="center" wrapText="1"/>
    </xf>
    <xf numFmtId="0" fontId="4" fillId="0" borderId="2" xfId="0" applyFont="1" applyBorder="1" applyAlignment="1">
      <alignment horizontal="center" vertical="top" wrapText="1"/>
    </xf>
    <xf numFmtId="0" fontId="0" fillId="0" borderId="2" xfId="0" applyBorder="1" applyAlignment="1">
      <alignment horizontal="center"/>
    </xf>
    <xf numFmtId="0" fontId="4" fillId="0" borderId="9" xfId="0" applyFont="1" applyBorder="1" applyAlignment="1">
      <alignment horizontal="center" vertical="center" wrapText="1"/>
    </xf>
    <xf numFmtId="49" fontId="4" fillId="0" borderId="6" xfId="0" applyNumberFormat="1" applyFont="1" applyBorder="1" applyAlignment="1">
      <alignment vertical="top" wrapText="1"/>
    </xf>
    <xf numFmtId="49" fontId="4" fillId="0" borderId="7" xfId="0" applyNumberFormat="1" applyFont="1" applyBorder="1" applyAlignment="1">
      <alignment vertical="top" wrapText="1"/>
    </xf>
    <xf numFmtId="4" fontId="4" fillId="0" borderId="9" xfId="0" applyNumberFormat="1" applyFont="1" applyBorder="1" applyAlignment="1">
      <alignment horizontal="center" vertical="center" wrapText="1"/>
    </xf>
    <xf numFmtId="4" fontId="4" fillId="0" borderId="2" xfId="0" applyNumberFormat="1" applyFont="1" applyBorder="1" applyAlignment="1">
      <alignment horizontal="center" vertical="center" wrapText="1"/>
    </xf>
    <xf numFmtId="2" fontId="4" fillId="0" borderId="9" xfId="0" applyNumberFormat="1" applyFont="1" applyBorder="1" applyAlignment="1">
      <alignment horizontal="center" vertical="center" wrapText="1"/>
    </xf>
    <xf numFmtId="2" fontId="4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top" wrapText="1"/>
    </xf>
    <xf numFmtId="0" fontId="4" fillId="0" borderId="2" xfId="0" applyFont="1" applyBorder="1" applyAlignment="1">
      <alignment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2" xfId="0" applyFont="1" applyBorder="1" applyAlignment="1">
      <alignment vertical="top" wrapText="1"/>
    </xf>
    <xf numFmtId="0" fontId="0" fillId="0" borderId="0" xfId="0" applyFill="1"/>
    <xf numFmtId="0" fontId="4" fillId="0" borderId="2" xfId="0" applyFont="1" applyBorder="1" applyAlignment="1">
      <alignment vertical="top" wrapText="1"/>
    </xf>
    <xf numFmtId="0" fontId="1" fillId="0" borderId="2" xfId="0" applyFont="1" applyBorder="1" applyAlignment="1">
      <alignment horizontal="center" wrapText="1"/>
    </xf>
    <xf numFmtId="0" fontId="1" fillId="0" borderId="2" xfId="0" applyFont="1" applyBorder="1" applyAlignment="1">
      <alignment vertical="top" wrapText="1"/>
    </xf>
    <xf numFmtId="0" fontId="4" fillId="0" borderId="0" xfId="0" applyFont="1" applyAlignment="1">
      <alignment horizontal="left" vertical="center" wrapText="1"/>
    </xf>
    <xf numFmtId="0" fontId="8" fillId="0" borderId="8" xfId="0" applyFont="1" applyBorder="1" applyAlignment="1">
      <alignment horizontal="center" vertical="top" wrapText="1"/>
    </xf>
    <xf numFmtId="0" fontId="4" fillId="0" borderId="4" xfId="0" applyFont="1" applyBorder="1" applyAlignment="1">
      <alignment vertical="top" wrapText="1"/>
    </xf>
    <xf numFmtId="0" fontId="1" fillId="0" borderId="5" xfId="0" applyFont="1" applyBorder="1" applyAlignment="1">
      <alignment horizontal="left" vertical="top" wrapText="1"/>
    </xf>
    <xf numFmtId="0" fontId="4" fillId="0" borderId="2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center" vertical="center" wrapText="1"/>
    </xf>
    <xf numFmtId="2" fontId="4" fillId="0" borderId="2" xfId="0" applyNumberFormat="1" applyFont="1" applyFill="1" applyBorder="1" applyAlignment="1">
      <alignment horizontal="center" vertical="center" wrapText="1"/>
    </xf>
    <xf numFmtId="2" fontId="4" fillId="0" borderId="9" xfId="0" applyNumberFormat="1" applyFont="1" applyFill="1" applyBorder="1" applyAlignment="1">
      <alignment horizontal="center" vertical="center" wrapText="1"/>
    </xf>
    <xf numFmtId="2" fontId="4" fillId="0" borderId="8" xfId="0" applyNumberFormat="1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top" wrapText="1"/>
    </xf>
    <xf numFmtId="0" fontId="4" fillId="0" borderId="8" xfId="0" applyFont="1" applyFill="1" applyBorder="1" applyAlignment="1">
      <alignment vertical="top" wrapText="1"/>
    </xf>
    <xf numFmtId="0" fontId="4" fillId="0" borderId="9" xfId="0" applyFont="1" applyFill="1" applyBorder="1" applyAlignment="1">
      <alignment horizontal="center" vertical="top" wrapText="1"/>
    </xf>
    <xf numFmtId="0" fontId="4" fillId="0" borderId="9" xfId="0" applyFont="1" applyFill="1" applyBorder="1" applyAlignment="1">
      <alignment vertical="top" wrapText="1"/>
    </xf>
    <xf numFmtId="0" fontId="4" fillId="0" borderId="9" xfId="0" applyFont="1" applyFill="1" applyBorder="1" applyAlignment="1">
      <alignment horizontal="center" vertical="center" wrapText="1"/>
    </xf>
    <xf numFmtId="2" fontId="4" fillId="0" borderId="4" xfId="0" applyNumberFormat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top" wrapText="1"/>
    </xf>
    <xf numFmtId="0" fontId="1" fillId="2" borderId="8" xfId="0" applyFont="1" applyFill="1" applyBorder="1" applyAlignment="1">
      <alignment horizontal="left" vertical="top" wrapText="1"/>
    </xf>
    <xf numFmtId="0" fontId="1" fillId="2" borderId="4" xfId="0" applyFont="1" applyFill="1" applyBorder="1" applyAlignment="1">
      <alignment horizontal="left" vertical="top" wrapText="1"/>
    </xf>
    <xf numFmtId="0" fontId="1" fillId="2" borderId="9" xfId="0" applyFont="1" applyFill="1" applyBorder="1" applyAlignment="1">
      <alignment horizontal="left" vertical="top" wrapText="1"/>
    </xf>
    <xf numFmtId="49" fontId="4" fillId="0" borderId="2" xfId="0" applyNumberFormat="1" applyFont="1" applyFill="1" applyBorder="1" applyAlignment="1">
      <alignment vertical="center" wrapText="1"/>
    </xf>
    <xf numFmtId="166" fontId="2" fillId="0" borderId="2" xfId="0" applyNumberFormat="1" applyFont="1" applyBorder="1" applyAlignment="1">
      <alignment horizontal="right" wrapText="1"/>
    </xf>
    <xf numFmtId="166" fontId="2" fillId="0" borderId="8" xfId="0" applyNumberFormat="1" applyFont="1" applyBorder="1" applyAlignment="1">
      <alignment horizontal="right" wrapText="1"/>
    </xf>
    <xf numFmtId="166" fontId="2" fillId="0" borderId="9" xfId="0" applyNumberFormat="1" applyFont="1" applyBorder="1" applyAlignment="1">
      <alignment wrapText="1"/>
    </xf>
    <xf numFmtId="166" fontId="8" fillId="0" borderId="2" xfId="0" applyNumberFormat="1" applyFont="1" applyBorder="1" applyAlignment="1">
      <alignment vertical="center" wrapText="1"/>
    </xf>
    <xf numFmtId="166" fontId="4" fillId="0" borderId="2" xfId="0" applyNumberFormat="1" applyFont="1" applyBorder="1" applyAlignment="1">
      <alignment vertical="center" wrapText="1"/>
    </xf>
    <xf numFmtId="166" fontId="4" fillId="0" borderId="2" xfId="0" applyNumberFormat="1" applyFont="1" applyFill="1" applyBorder="1" applyAlignment="1">
      <alignment vertical="center" wrapText="1"/>
    </xf>
    <xf numFmtId="166" fontId="4" fillId="0" borderId="2" xfId="0" applyNumberFormat="1" applyFont="1" applyBorder="1" applyAlignment="1">
      <alignment vertical="center"/>
    </xf>
    <xf numFmtId="166" fontId="4" fillId="0" borderId="8" xfId="0" applyNumberFormat="1" applyFont="1" applyBorder="1" applyAlignment="1">
      <alignment vertical="center"/>
    </xf>
    <xf numFmtId="14" fontId="8" fillId="0" borderId="2" xfId="0" applyNumberFormat="1" applyFont="1" applyBorder="1" applyAlignment="1">
      <alignment horizontal="center" vertical="center" wrapText="1"/>
    </xf>
    <xf numFmtId="14" fontId="8" fillId="0" borderId="5" xfId="0" applyNumberFormat="1" applyFont="1" applyBorder="1" applyAlignment="1">
      <alignment horizontal="center" vertical="center" wrapText="1"/>
    </xf>
    <xf numFmtId="166" fontId="2" fillId="0" borderId="0" xfId="0" applyNumberFormat="1" applyFont="1" applyFill="1" applyBorder="1" applyAlignment="1">
      <alignment horizontal="right" wrapText="1"/>
    </xf>
    <xf numFmtId="49" fontId="8" fillId="0" borderId="2" xfId="0" applyNumberFormat="1" applyFont="1" applyBorder="1" applyAlignment="1">
      <alignment horizontal="left" vertical="center" wrapText="1"/>
    </xf>
    <xf numFmtId="0" fontId="4" fillId="0" borderId="2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4" fillId="0" borderId="2" xfId="0" applyFont="1" applyBorder="1" applyAlignment="1">
      <alignment vertical="top" wrapText="1"/>
    </xf>
    <xf numFmtId="0" fontId="8" fillId="0" borderId="2" xfId="0" applyFont="1" applyBorder="1" applyAlignment="1">
      <alignment horizontal="left" vertical="top" wrapText="1"/>
    </xf>
    <xf numFmtId="0" fontId="4" fillId="0" borderId="2" xfId="0" applyFont="1" applyFill="1" applyBorder="1" applyAlignment="1">
      <alignment horizontal="center"/>
    </xf>
    <xf numFmtId="2" fontId="5" fillId="0" borderId="8" xfId="0" applyNumberFormat="1" applyFont="1" applyFill="1" applyBorder="1" applyAlignment="1">
      <alignment horizontal="center" vertical="center" wrapText="1"/>
    </xf>
    <xf numFmtId="4" fontId="4" fillId="0" borderId="9" xfId="0" applyNumberFormat="1" applyFont="1" applyFill="1" applyBorder="1" applyAlignment="1">
      <alignment horizontal="center" vertical="center" wrapText="1"/>
    </xf>
    <xf numFmtId="4" fontId="4" fillId="0" borderId="2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vertical="top"/>
    </xf>
    <xf numFmtId="0" fontId="4" fillId="0" borderId="2" xfId="0" applyFont="1" applyBorder="1" applyAlignment="1">
      <alignment horizontal="center" vertical="top" wrapText="1"/>
    </xf>
    <xf numFmtId="0" fontId="4" fillId="0" borderId="2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4" fillId="0" borderId="8" xfId="0" applyFont="1" applyFill="1" applyBorder="1" applyAlignment="1">
      <alignment horizontal="center" vertical="center" wrapText="1"/>
    </xf>
    <xf numFmtId="2" fontId="5" fillId="0" borderId="2" xfId="0" applyNumberFormat="1" applyFont="1" applyFill="1" applyBorder="1" applyAlignment="1">
      <alignment horizontal="center" vertical="center" wrapText="1"/>
    </xf>
    <xf numFmtId="2" fontId="8" fillId="0" borderId="8" xfId="0" applyNumberFormat="1" applyFont="1" applyFill="1" applyBorder="1" applyAlignment="1">
      <alignment horizontal="center" vertical="center" wrapText="1"/>
    </xf>
    <xf numFmtId="2" fontId="8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top" wrapText="1"/>
    </xf>
    <xf numFmtId="0" fontId="4" fillId="0" borderId="2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1" fillId="0" borderId="0" xfId="0" applyFont="1" applyAlignment="1">
      <alignment vertical="top" wrapText="1"/>
    </xf>
    <xf numFmtId="49" fontId="4" fillId="0" borderId="5" xfId="0" applyNumberFormat="1" applyFont="1" applyBorder="1" applyAlignment="1">
      <alignment horizontal="left" vertical="top" wrapText="1"/>
    </xf>
    <xf numFmtId="14" fontId="8" fillId="0" borderId="10" xfId="0" applyNumberFormat="1" applyFont="1" applyBorder="1" applyAlignment="1">
      <alignment horizontal="center" vertical="center" wrapText="1"/>
    </xf>
    <xf numFmtId="14" fontId="8" fillId="0" borderId="11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vertical="top" wrapText="1"/>
    </xf>
    <xf numFmtId="0" fontId="4" fillId="0" borderId="2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left" vertical="top" wrapText="1"/>
    </xf>
    <xf numFmtId="0" fontId="4" fillId="0" borderId="2" xfId="0" applyFont="1" applyBorder="1" applyAlignment="1">
      <alignment vertical="top" wrapText="1"/>
    </xf>
    <xf numFmtId="0" fontId="8" fillId="0" borderId="9" xfId="0" applyFont="1" applyBorder="1" applyAlignment="1">
      <alignment horizontal="left" vertical="top" wrapText="1"/>
    </xf>
    <xf numFmtId="49" fontId="4" fillId="0" borderId="9" xfId="0" applyNumberFormat="1" applyFont="1" applyBorder="1" applyAlignment="1">
      <alignment vertical="center" wrapText="1"/>
    </xf>
    <xf numFmtId="0" fontId="4" fillId="0" borderId="9" xfId="0" applyFont="1" applyBorder="1" applyAlignment="1">
      <alignment vertical="center" wrapText="1"/>
    </xf>
    <xf numFmtId="0" fontId="0" fillId="0" borderId="2" xfId="0" applyBorder="1" applyAlignment="1">
      <alignment vertical="top" wrapText="1"/>
    </xf>
    <xf numFmtId="0" fontId="4" fillId="0" borderId="2" xfId="0" applyFont="1" applyBorder="1" applyAlignment="1">
      <alignment horizontal="left" vertical="top"/>
    </xf>
    <xf numFmtId="0" fontId="8" fillId="0" borderId="2" xfId="0" applyFont="1" applyFill="1" applyBorder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4" fillId="0" borderId="5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top" wrapText="1"/>
    </xf>
    <xf numFmtId="0" fontId="1" fillId="0" borderId="6" xfId="0" applyFont="1" applyFill="1" applyBorder="1" applyAlignment="1">
      <alignment horizontal="center" vertical="top" wrapText="1"/>
    </xf>
    <xf numFmtId="0" fontId="1" fillId="0" borderId="7" xfId="0" applyFont="1" applyFill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4" fillId="0" borderId="5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0" fontId="4" fillId="0" borderId="8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0" fontId="4" fillId="0" borderId="9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left" wrapText="1"/>
    </xf>
    <xf numFmtId="0" fontId="4" fillId="0" borderId="6" xfId="0" applyFont="1" applyBorder="1" applyAlignment="1">
      <alignment horizontal="left" wrapText="1"/>
    </xf>
    <xf numFmtId="0" fontId="4" fillId="0" borderId="7" xfId="0" applyFont="1" applyBorder="1" applyAlignment="1">
      <alignment horizontal="left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4" fillId="0" borderId="0" xfId="0" applyFont="1" applyAlignment="1">
      <alignment horizontal="left" vertical="top"/>
    </xf>
    <xf numFmtId="0" fontId="1" fillId="0" borderId="0" xfId="0" applyFont="1" applyAlignment="1">
      <alignment horizontal="left" wrapText="1"/>
    </xf>
    <xf numFmtId="0" fontId="4" fillId="0" borderId="2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13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166" fontId="4" fillId="0" borderId="4" xfId="0" applyNumberFormat="1" applyFont="1" applyBorder="1" applyAlignment="1">
      <alignment horizontal="center" vertical="center"/>
    </xf>
    <xf numFmtId="166" fontId="4" fillId="0" borderId="9" xfId="0" applyNumberFormat="1" applyFont="1" applyBorder="1" applyAlignment="1">
      <alignment horizontal="center" vertical="center"/>
    </xf>
    <xf numFmtId="166" fontId="4" fillId="0" borderId="8" xfId="0" applyNumberFormat="1" applyFont="1" applyFill="1" applyBorder="1" applyAlignment="1">
      <alignment horizontal="center" vertical="center" wrapText="1"/>
    </xf>
    <xf numFmtId="166" fontId="4" fillId="0" borderId="9" xfId="0" applyNumberFormat="1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166" fontId="4" fillId="0" borderId="8" xfId="0" applyNumberFormat="1" applyFont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9" xfId="0" applyBorder="1" applyAlignment="1">
      <alignment horizontal="center"/>
    </xf>
    <xf numFmtId="0" fontId="4" fillId="0" borderId="8" xfId="0" applyFont="1" applyFill="1" applyBorder="1" applyAlignment="1">
      <alignment horizontal="left" vertical="top" wrapText="1"/>
    </xf>
    <xf numFmtId="0" fontId="4" fillId="0" borderId="9" xfId="0" applyFont="1" applyFill="1" applyBorder="1" applyAlignment="1">
      <alignment horizontal="left" vertical="top" wrapText="1"/>
    </xf>
    <xf numFmtId="0" fontId="0" fillId="0" borderId="8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3" fillId="0" borderId="8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left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0" fillId="0" borderId="4" xfId="0" applyBorder="1"/>
    <xf numFmtId="0" fontId="0" fillId="0" borderId="9" xfId="0" applyBorder="1"/>
    <xf numFmtId="0" fontId="1" fillId="0" borderId="0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1" fillId="2" borderId="8" xfId="0" applyFont="1" applyFill="1" applyBorder="1" applyAlignment="1">
      <alignment horizontal="left" vertical="top" wrapText="1"/>
    </xf>
    <xf numFmtId="0" fontId="1" fillId="2" borderId="4" xfId="0" applyFont="1" applyFill="1" applyBorder="1" applyAlignment="1">
      <alignment horizontal="left" vertical="top" wrapText="1"/>
    </xf>
    <xf numFmtId="0" fontId="1" fillId="2" borderId="9" xfId="0" applyFont="1" applyFill="1" applyBorder="1" applyAlignment="1">
      <alignment horizontal="left" vertical="top" wrapText="1"/>
    </xf>
    <xf numFmtId="0" fontId="1" fillId="0" borderId="2" xfId="0" applyFont="1" applyBorder="1" applyAlignment="1">
      <alignment horizontal="center" wrapText="1"/>
    </xf>
    <xf numFmtId="0" fontId="1" fillId="0" borderId="2" xfId="0" applyFont="1" applyBorder="1" applyAlignment="1">
      <alignment vertical="top" wrapText="1"/>
    </xf>
    <xf numFmtId="0" fontId="1" fillId="0" borderId="8" xfId="0" applyFont="1" applyBorder="1" applyAlignment="1">
      <alignment vertical="top" wrapText="1"/>
    </xf>
    <xf numFmtId="0" fontId="1" fillId="0" borderId="5" xfId="0" applyFont="1" applyBorder="1" applyAlignment="1">
      <alignment vertical="top" wrapText="1"/>
    </xf>
    <xf numFmtId="0" fontId="1" fillId="0" borderId="8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0" fillId="0" borderId="0" xfId="0" applyFont="1" applyAlignment="1">
      <alignment horizontal="left" wrapText="1"/>
    </xf>
    <xf numFmtId="0" fontId="8" fillId="0" borderId="8" xfId="0" applyFont="1" applyBorder="1" applyAlignment="1">
      <alignment horizontal="left" vertical="top" wrapText="1"/>
    </xf>
    <xf numFmtId="0" fontId="8" fillId="0" borderId="9" xfId="0" applyFont="1" applyBorder="1" applyAlignment="1">
      <alignment horizontal="left" vertical="top" wrapText="1"/>
    </xf>
    <xf numFmtId="0" fontId="1" fillId="0" borderId="0" xfId="0" applyFont="1" applyAlignment="1">
      <alignment horizontal="left" vertical="center" wrapText="1"/>
    </xf>
    <xf numFmtId="0" fontId="8" fillId="0" borderId="8" xfId="0" applyFont="1" applyFill="1" applyBorder="1" applyAlignment="1">
      <alignment horizontal="center" vertical="top" wrapText="1"/>
    </xf>
    <xf numFmtId="0" fontId="8" fillId="0" borderId="9" xfId="0" applyFont="1" applyFill="1" applyBorder="1" applyAlignment="1">
      <alignment horizontal="center" vertical="top" wrapText="1"/>
    </xf>
    <xf numFmtId="0" fontId="8" fillId="0" borderId="2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top" wrapText="1"/>
    </xf>
    <xf numFmtId="0" fontId="8" fillId="0" borderId="9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7;&#1088;&#1080;&#1083;&#1086;&#1078;6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2\Temp\&#1087;&#1088;&#1080;&#1083;%206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2\Users\&#1103;\Desktop\&#1055;&#1088;&#1080;&#1083;&#1086;&#1078;&#1077;&#1085;&#1080;&#107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 6"/>
    </sheetNames>
    <sheetDataSet>
      <sheetData sheetId="0" refreshError="1">
        <row r="10">
          <cell r="H10">
            <v>50040.9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</row>
        <row r="28"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42">
          <cell r="I42">
            <v>0</v>
          </cell>
          <cell r="J42">
            <v>0</v>
          </cell>
          <cell r="K42">
            <v>0</v>
          </cell>
          <cell r="L42">
            <v>0</v>
          </cell>
        </row>
        <row r="44"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51"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</row>
        <row r="59"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2"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</row>
        <row r="65"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ожение 6"/>
      <sheetName val="приложение 7"/>
      <sheetName val="пр 6"/>
      <sheetName val="пр 7"/>
    </sheetNames>
    <sheetDataSet>
      <sheetData sheetId="0" refreshError="1"/>
      <sheetData sheetId="1" refreshError="1"/>
      <sheetData sheetId="2" refreshError="1">
        <row r="11">
          <cell r="B11" t="str">
            <v>Укрепление материально технической базы учреждений культуры и дополнительного образования в сфере культуры</v>
          </cell>
        </row>
        <row r="15">
          <cell r="B15" t="str">
            <v>Участие в краевых, региональных и всероссийских мероприятиях (фестивалях и конкурсах), в том числе оплата проезда, проживание и суточные</v>
          </cell>
        </row>
      </sheetData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 2"/>
      <sheetName val="форма 3"/>
      <sheetName val="форма 4"/>
      <sheetName val="форма 5"/>
      <sheetName val="форма 6"/>
      <sheetName val="форма 7"/>
      <sheetName val="форма 8"/>
      <sheetName val="форма о"/>
      <sheetName val="форма с"/>
      <sheetName val="форма м"/>
      <sheetName val="форма а"/>
      <sheetName val="Форма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25">
          <cell r="E25">
            <v>50040.9</v>
          </cell>
        </row>
        <row r="53"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</row>
        <row r="60"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</row>
        <row r="74"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</row>
        <row r="88"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</row>
        <row r="138"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</row>
        <row r="159"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</row>
        <row r="187"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</row>
        <row r="237"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</row>
        <row r="244"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</row>
        <row r="251"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</row>
        <row r="286"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</row>
        <row r="329"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</row>
        <row r="350">
          <cell r="E350">
            <v>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</row>
        <row r="371"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P45"/>
  <sheetViews>
    <sheetView tabSelected="1" view="pageLayout" zoomScale="75" zoomScaleNormal="75" zoomScalePageLayoutView="75" workbookViewId="0">
      <selection activeCell="M1" sqref="M1:P1"/>
    </sheetView>
  </sheetViews>
  <sheetFormatPr defaultRowHeight="15" x14ac:dyDescent="0.25"/>
  <cols>
    <col min="1" max="1" width="5.28515625" customWidth="1"/>
    <col min="2" max="2" width="40.28515625" customWidth="1"/>
    <col min="3" max="3" width="12.85546875" customWidth="1"/>
    <col min="4" max="4" width="11.28515625" customWidth="1"/>
    <col min="5" max="5" width="12.28515625" customWidth="1"/>
    <col min="6" max="6" width="12.28515625" style="97" customWidth="1"/>
    <col min="7" max="8" width="11.85546875" customWidth="1"/>
    <col min="9" max="9" width="12.28515625" customWidth="1"/>
    <col min="10" max="11" width="12.5703125" customWidth="1"/>
    <col min="12" max="12" width="12.28515625" customWidth="1"/>
    <col min="13" max="13" width="12.7109375" customWidth="1"/>
    <col min="14" max="14" width="12" customWidth="1"/>
    <col min="16" max="16" width="10.28515625" customWidth="1"/>
  </cols>
  <sheetData>
    <row r="1" spans="1:16" ht="66.75" customHeight="1" x14ac:dyDescent="0.25">
      <c r="A1" s="14"/>
      <c r="B1" s="15"/>
      <c r="C1" s="15"/>
      <c r="D1" s="15"/>
      <c r="E1" s="15"/>
      <c r="F1" s="166"/>
      <c r="G1" s="166"/>
      <c r="H1" s="166"/>
      <c r="I1" s="166"/>
      <c r="J1" s="166"/>
      <c r="K1" s="48"/>
      <c r="L1" s="48"/>
      <c r="M1" s="169" t="s">
        <v>325</v>
      </c>
      <c r="N1" s="169"/>
      <c r="O1" s="169"/>
      <c r="P1" s="169"/>
    </row>
    <row r="2" spans="1:16" ht="60.75" customHeight="1" x14ac:dyDescent="0.25">
      <c r="A2" s="170" t="s">
        <v>264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</row>
    <row r="3" spans="1:16" ht="15" customHeight="1" x14ac:dyDescent="0.25">
      <c r="A3" s="171" t="s">
        <v>0</v>
      </c>
      <c r="B3" s="171" t="s">
        <v>171</v>
      </c>
      <c r="C3" s="171" t="s">
        <v>93</v>
      </c>
      <c r="D3" s="167" t="s">
        <v>172</v>
      </c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4"/>
      <c r="P3" s="168"/>
    </row>
    <row r="4" spans="1:16" ht="49.5" customHeight="1" x14ac:dyDescent="0.25">
      <c r="A4" s="172"/>
      <c r="B4" s="172"/>
      <c r="C4" s="172"/>
      <c r="D4" s="171" t="s">
        <v>180</v>
      </c>
      <c r="E4" s="167" t="s">
        <v>181</v>
      </c>
      <c r="F4" s="168"/>
      <c r="G4" s="167" t="s">
        <v>182</v>
      </c>
      <c r="H4" s="168"/>
      <c r="I4" s="167" t="s">
        <v>183</v>
      </c>
      <c r="J4" s="168"/>
      <c r="K4" s="167" t="s">
        <v>184</v>
      </c>
      <c r="L4" s="168"/>
      <c r="M4" s="167" t="s">
        <v>185</v>
      </c>
      <c r="N4" s="168"/>
      <c r="O4" s="167" t="s">
        <v>173</v>
      </c>
      <c r="P4" s="168"/>
    </row>
    <row r="5" spans="1:16" ht="63" customHeight="1" x14ac:dyDescent="0.25">
      <c r="A5" s="173"/>
      <c r="B5" s="173"/>
      <c r="C5" s="173"/>
      <c r="D5" s="173"/>
      <c r="E5" s="62" t="s">
        <v>154</v>
      </c>
      <c r="F5" s="105" t="s">
        <v>155</v>
      </c>
      <c r="G5" s="76" t="s">
        <v>154</v>
      </c>
      <c r="H5" s="76" t="s">
        <v>155</v>
      </c>
      <c r="I5" s="76" t="s">
        <v>154</v>
      </c>
      <c r="J5" s="76" t="s">
        <v>155</v>
      </c>
      <c r="K5" s="76" t="s">
        <v>154</v>
      </c>
      <c r="L5" s="76" t="s">
        <v>155</v>
      </c>
      <c r="M5" s="76" t="s">
        <v>167</v>
      </c>
      <c r="N5" s="76" t="s">
        <v>155</v>
      </c>
      <c r="O5" s="84" t="s">
        <v>167</v>
      </c>
      <c r="P5" s="84" t="s">
        <v>155</v>
      </c>
    </row>
    <row r="6" spans="1:16" x14ac:dyDescent="0.25">
      <c r="A6" s="17">
        <v>1</v>
      </c>
      <c r="B6" s="17">
        <v>2</v>
      </c>
      <c r="C6" s="17">
        <v>3</v>
      </c>
      <c r="D6" s="17">
        <v>4</v>
      </c>
      <c r="E6" s="17"/>
      <c r="F6" s="137">
        <v>5</v>
      </c>
      <c r="G6" s="17"/>
      <c r="H6" s="17">
        <v>6</v>
      </c>
      <c r="I6" s="17"/>
      <c r="J6" s="17">
        <v>7</v>
      </c>
      <c r="K6" s="17"/>
      <c r="L6" s="79">
        <v>8</v>
      </c>
      <c r="M6" s="61"/>
      <c r="N6" s="79">
        <v>9</v>
      </c>
      <c r="O6" s="61"/>
      <c r="P6" s="85">
        <v>9</v>
      </c>
    </row>
    <row r="7" spans="1:16" ht="32.25" customHeight="1" x14ac:dyDescent="0.25">
      <c r="A7" s="187" t="s">
        <v>331</v>
      </c>
      <c r="B7" s="188"/>
      <c r="C7" s="188"/>
      <c r="D7" s="188"/>
      <c r="E7" s="188"/>
      <c r="F7" s="188"/>
      <c r="G7" s="188"/>
      <c r="H7" s="188"/>
      <c r="I7" s="188"/>
      <c r="J7" s="188"/>
      <c r="K7" s="188"/>
      <c r="L7" s="188"/>
      <c r="M7" s="188"/>
      <c r="N7" s="188"/>
      <c r="O7" s="188"/>
      <c r="P7" s="189"/>
    </row>
    <row r="8" spans="1:16" ht="24.75" customHeight="1" x14ac:dyDescent="0.25">
      <c r="A8" s="187" t="s">
        <v>178</v>
      </c>
      <c r="B8" s="188"/>
      <c r="C8" s="188"/>
      <c r="D8" s="188"/>
      <c r="E8" s="188"/>
      <c r="F8" s="188"/>
      <c r="G8" s="188"/>
      <c r="H8" s="188"/>
      <c r="I8" s="188"/>
      <c r="J8" s="188"/>
      <c r="K8" s="188"/>
      <c r="L8" s="188"/>
      <c r="M8" s="188"/>
      <c r="N8" s="188"/>
      <c r="O8" s="188"/>
      <c r="P8" s="189"/>
    </row>
    <row r="9" spans="1:16" ht="63" customHeight="1" x14ac:dyDescent="0.25">
      <c r="A9" s="112">
        <v>1</v>
      </c>
      <c r="B9" s="113" t="s">
        <v>191</v>
      </c>
      <c r="C9" s="114" t="s">
        <v>95</v>
      </c>
      <c r="D9" s="108">
        <v>44</v>
      </c>
      <c r="E9" s="108" t="s">
        <v>186</v>
      </c>
      <c r="F9" s="108">
        <v>85</v>
      </c>
      <c r="G9" s="108" t="s">
        <v>186</v>
      </c>
      <c r="H9" s="108">
        <v>86</v>
      </c>
      <c r="I9" s="108" t="s">
        <v>186</v>
      </c>
      <c r="J9" s="108">
        <v>87</v>
      </c>
      <c r="K9" s="108" t="s">
        <v>186</v>
      </c>
      <c r="L9" s="108">
        <v>88</v>
      </c>
      <c r="M9" s="108" t="s">
        <v>186</v>
      </c>
      <c r="N9" s="108">
        <v>89</v>
      </c>
      <c r="O9" s="108" t="s">
        <v>186</v>
      </c>
      <c r="P9" s="108">
        <v>90</v>
      </c>
    </row>
    <row r="10" spans="1:16" ht="27" customHeight="1" x14ac:dyDescent="0.25">
      <c r="A10" s="181" t="s">
        <v>179</v>
      </c>
      <c r="B10" s="182"/>
      <c r="C10" s="182"/>
      <c r="D10" s="182"/>
      <c r="E10" s="182"/>
      <c r="F10" s="182"/>
      <c r="G10" s="182"/>
      <c r="H10" s="182"/>
      <c r="I10" s="182"/>
      <c r="J10" s="182"/>
      <c r="K10" s="182"/>
      <c r="L10" s="182"/>
      <c r="M10" s="182"/>
      <c r="N10" s="182"/>
      <c r="O10" s="182"/>
      <c r="P10" s="183"/>
    </row>
    <row r="11" spans="1:16" s="97" customFormat="1" ht="60" x14ac:dyDescent="0.25">
      <c r="A11" s="112">
        <v>1</v>
      </c>
      <c r="B11" s="113" t="s">
        <v>192</v>
      </c>
      <c r="C11" s="114" t="s">
        <v>95</v>
      </c>
      <c r="D11" s="115">
        <v>83.948999999999998</v>
      </c>
      <c r="E11" s="108" t="s">
        <v>186</v>
      </c>
      <c r="F11" s="115">
        <v>84.8</v>
      </c>
      <c r="G11" s="108" t="s">
        <v>186</v>
      </c>
      <c r="H11" s="115">
        <v>85.65</v>
      </c>
      <c r="I11" s="108" t="s">
        <v>186</v>
      </c>
      <c r="J11" s="115">
        <v>86.52</v>
      </c>
      <c r="K11" s="108" t="s">
        <v>186</v>
      </c>
      <c r="L11" s="115">
        <v>87.56</v>
      </c>
      <c r="M11" s="108" t="s">
        <v>186</v>
      </c>
      <c r="N11" s="115">
        <v>88.63</v>
      </c>
      <c r="O11" s="108" t="s">
        <v>186</v>
      </c>
      <c r="P11" s="115">
        <v>89.71</v>
      </c>
    </row>
    <row r="12" spans="1:16" ht="52.5" customHeight="1" x14ac:dyDescent="0.25">
      <c r="A12" s="105">
        <v>2</v>
      </c>
      <c r="B12" s="28" t="s">
        <v>209</v>
      </c>
      <c r="C12" s="106" t="s">
        <v>95</v>
      </c>
      <c r="D12" s="109">
        <v>36.15</v>
      </c>
      <c r="E12" s="108" t="s">
        <v>186</v>
      </c>
      <c r="F12" s="109">
        <v>36.5</v>
      </c>
      <c r="G12" s="108" t="s">
        <v>186</v>
      </c>
      <c r="H12" s="109">
        <v>36.799999999999997</v>
      </c>
      <c r="I12" s="108" t="s">
        <v>186</v>
      </c>
      <c r="J12" s="109">
        <v>37.200000000000003</v>
      </c>
      <c r="K12" s="108" t="s">
        <v>186</v>
      </c>
      <c r="L12" s="109">
        <v>37.6</v>
      </c>
      <c r="M12" s="108" t="s">
        <v>186</v>
      </c>
      <c r="N12" s="109">
        <v>38.200000000000003</v>
      </c>
      <c r="O12" s="108" t="s">
        <v>186</v>
      </c>
      <c r="P12" s="109">
        <v>38.6</v>
      </c>
    </row>
    <row r="13" spans="1:16" ht="29.25" customHeight="1" x14ac:dyDescent="0.25">
      <c r="A13" s="105">
        <v>3</v>
      </c>
      <c r="B13" s="28" t="s">
        <v>194</v>
      </c>
      <c r="C13" s="145" t="s">
        <v>95</v>
      </c>
      <c r="D13" s="109">
        <v>49.94</v>
      </c>
      <c r="E13" s="108" t="s">
        <v>186</v>
      </c>
      <c r="F13" s="138">
        <v>55.9</v>
      </c>
      <c r="G13" s="108" t="s">
        <v>186</v>
      </c>
      <c r="H13" s="109">
        <v>56</v>
      </c>
      <c r="I13" s="108" t="s">
        <v>186</v>
      </c>
      <c r="J13" s="109">
        <v>56.1</v>
      </c>
      <c r="K13" s="108" t="s">
        <v>186</v>
      </c>
      <c r="L13" s="109">
        <v>56.2</v>
      </c>
      <c r="M13" s="108" t="s">
        <v>186</v>
      </c>
      <c r="N13" s="109">
        <v>56.3</v>
      </c>
      <c r="O13" s="108" t="s">
        <v>186</v>
      </c>
      <c r="P13" s="109">
        <v>56.4</v>
      </c>
    </row>
    <row r="14" spans="1:16" ht="78" customHeight="1" x14ac:dyDescent="0.25">
      <c r="A14" s="105">
        <v>4</v>
      </c>
      <c r="B14" s="28" t="s">
        <v>193</v>
      </c>
      <c r="C14" s="106" t="s">
        <v>95</v>
      </c>
      <c r="D14" s="107">
        <v>4.3899999999999997</v>
      </c>
      <c r="E14" s="108" t="s">
        <v>186</v>
      </c>
      <c r="F14" s="146">
        <v>4.3099999999999996</v>
      </c>
      <c r="G14" s="108" t="s">
        <v>186</v>
      </c>
      <c r="H14" s="107">
        <v>4.4000000000000004</v>
      </c>
      <c r="I14" s="108" t="s">
        <v>186</v>
      </c>
      <c r="J14" s="107">
        <v>4.4000000000000004</v>
      </c>
      <c r="K14" s="108" t="s">
        <v>186</v>
      </c>
      <c r="L14" s="107">
        <v>4.49</v>
      </c>
      <c r="M14" s="108" t="s">
        <v>186</v>
      </c>
      <c r="N14" s="109">
        <v>4.5</v>
      </c>
      <c r="O14" s="108" t="s">
        <v>186</v>
      </c>
      <c r="P14" s="109">
        <v>4.5199999999999996</v>
      </c>
    </row>
    <row r="15" spans="1:16" ht="65.25" customHeight="1" x14ac:dyDescent="0.25">
      <c r="A15" s="105">
        <v>5</v>
      </c>
      <c r="B15" s="28" t="s">
        <v>210</v>
      </c>
      <c r="C15" s="106" t="s">
        <v>95</v>
      </c>
      <c r="D15" s="107">
        <v>0</v>
      </c>
      <c r="E15" s="108" t="s">
        <v>186</v>
      </c>
      <c r="F15" s="107">
        <v>33</v>
      </c>
      <c r="G15" s="108" t="s">
        <v>186</v>
      </c>
      <c r="H15" s="107">
        <v>44</v>
      </c>
      <c r="I15" s="108" t="s">
        <v>186</v>
      </c>
      <c r="J15" s="107">
        <v>55</v>
      </c>
      <c r="K15" s="108" t="s">
        <v>186</v>
      </c>
      <c r="L15" s="107">
        <v>77</v>
      </c>
      <c r="M15" s="108" t="s">
        <v>186</v>
      </c>
      <c r="N15" s="109">
        <v>88</v>
      </c>
      <c r="O15" s="108" t="s">
        <v>186</v>
      </c>
      <c r="P15" s="109">
        <v>100</v>
      </c>
    </row>
    <row r="16" spans="1:16" s="97" customFormat="1" ht="75" customHeight="1" x14ac:dyDescent="0.25">
      <c r="A16" s="105">
        <v>6</v>
      </c>
      <c r="B16" s="28" t="s">
        <v>238</v>
      </c>
      <c r="C16" s="106" t="s">
        <v>96</v>
      </c>
      <c r="D16" s="107">
        <v>0</v>
      </c>
      <c r="E16" s="108" t="s">
        <v>186</v>
      </c>
      <c r="F16" s="107">
        <v>3</v>
      </c>
      <c r="G16" s="108" t="s">
        <v>186</v>
      </c>
      <c r="H16" s="107">
        <v>4</v>
      </c>
      <c r="I16" s="108" t="s">
        <v>186</v>
      </c>
      <c r="J16" s="107">
        <v>4</v>
      </c>
      <c r="K16" s="108" t="s">
        <v>186</v>
      </c>
      <c r="L16" s="107">
        <v>7</v>
      </c>
      <c r="M16" s="108" t="s">
        <v>186</v>
      </c>
      <c r="N16" s="107">
        <v>8</v>
      </c>
      <c r="O16" s="108" t="s">
        <v>186</v>
      </c>
      <c r="P16" s="107">
        <v>9</v>
      </c>
    </row>
    <row r="17" spans="1:16" s="97" customFormat="1" ht="90" x14ac:dyDescent="0.25">
      <c r="A17" s="110">
        <v>7</v>
      </c>
      <c r="B17" s="111" t="s">
        <v>211</v>
      </c>
      <c r="C17" s="145" t="s">
        <v>95</v>
      </c>
      <c r="D17" s="109">
        <v>87.5</v>
      </c>
      <c r="E17" s="107" t="s">
        <v>186</v>
      </c>
      <c r="F17" s="109">
        <v>75</v>
      </c>
      <c r="G17" s="107" t="s">
        <v>186</v>
      </c>
      <c r="H17" s="147">
        <v>75</v>
      </c>
      <c r="I17" s="148" t="s">
        <v>186</v>
      </c>
      <c r="J17" s="147">
        <v>68.8</v>
      </c>
      <c r="K17" s="148" t="s">
        <v>186</v>
      </c>
      <c r="L17" s="147">
        <v>68.8</v>
      </c>
      <c r="M17" s="148" t="s">
        <v>186</v>
      </c>
      <c r="N17" s="147">
        <v>68.8</v>
      </c>
      <c r="O17" s="148" t="s">
        <v>186</v>
      </c>
      <c r="P17" s="147">
        <v>68.8</v>
      </c>
    </row>
    <row r="18" spans="1:16" ht="27.75" customHeight="1" x14ac:dyDescent="0.25">
      <c r="A18" s="184" t="s">
        <v>319</v>
      </c>
      <c r="B18" s="185"/>
      <c r="C18" s="185"/>
      <c r="D18" s="185"/>
      <c r="E18" s="185"/>
      <c r="F18" s="185"/>
      <c r="G18" s="185"/>
      <c r="H18" s="185"/>
      <c r="I18" s="185"/>
      <c r="J18" s="185"/>
      <c r="K18" s="185"/>
      <c r="L18" s="185"/>
      <c r="M18" s="185"/>
      <c r="N18" s="185"/>
      <c r="O18" s="185"/>
      <c r="P18" s="186"/>
    </row>
    <row r="19" spans="1:16" ht="22.5" customHeight="1" x14ac:dyDescent="0.25">
      <c r="A19" s="184" t="s">
        <v>178</v>
      </c>
      <c r="B19" s="185"/>
      <c r="C19" s="185"/>
      <c r="D19" s="185"/>
      <c r="E19" s="185"/>
      <c r="F19" s="185"/>
      <c r="G19" s="185"/>
      <c r="H19" s="185"/>
      <c r="I19" s="185"/>
      <c r="J19" s="185"/>
      <c r="K19" s="185"/>
      <c r="L19" s="185"/>
      <c r="M19" s="185"/>
      <c r="N19" s="185"/>
      <c r="O19" s="185"/>
      <c r="P19" s="186"/>
    </row>
    <row r="20" spans="1:16" ht="63" customHeight="1" x14ac:dyDescent="0.25">
      <c r="A20" s="112">
        <v>1</v>
      </c>
      <c r="B20" s="113" t="s">
        <v>200</v>
      </c>
      <c r="C20" s="114" t="s">
        <v>95</v>
      </c>
      <c r="D20" s="108">
        <v>44</v>
      </c>
      <c r="E20" s="108" t="s">
        <v>186</v>
      </c>
      <c r="F20" s="108">
        <v>85</v>
      </c>
      <c r="G20" s="108" t="s">
        <v>186</v>
      </c>
      <c r="H20" s="108">
        <v>86</v>
      </c>
      <c r="I20" s="108" t="s">
        <v>186</v>
      </c>
      <c r="J20" s="108">
        <v>87</v>
      </c>
      <c r="K20" s="108" t="s">
        <v>186</v>
      </c>
      <c r="L20" s="108">
        <v>88</v>
      </c>
      <c r="M20" s="108" t="s">
        <v>186</v>
      </c>
      <c r="N20" s="108">
        <v>89</v>
      </c>
      <c r="O20" s="108" t="s">
        <v>186</v>
      </c>
      <c r="P20" s="108">
        <v>90</v>
      </c>
    </row>
    <row r="21" spans="1:16" ht="23.25" customHeight="1" x14ac:dyDescent="0.25">
      <c r="A21" s="175" t="s">
        <v>179</v>
      </c>
      <c r="B21" s="176"/>
      <c r="C21" s="176"/>
      <c r="D21" s="176"/>
      <c r="E21" s="176"/>
      <c r="F21" s="176"/>
      <c r="G21" s="176"/>
      <c r="H21" s="176"/>
      <c r="I21" s="176"/>
      <c r="J21" s="176"/>
      <c r="K21" s="176"/>
      <c r="L21" s="176"/>
      <c r="M21" s="176"/>
      <c r="N21" s="176"/>
      <c r="O21" s="176"/>
      <c r="P21" s="177"/>
    </row>
    <row r="22" spans="1:16" ht="30" x14ac:dyDescent="0.25">
      <c r="A22" s="64">
        <v>1</v>
      </c>
      <c r="B22" s="68" t="s">
        <v>201</v>
      </c>
      <c r="C22" s="66" t="s">
        <v>96</v>
      </c>
      <c r="D22" s="91">
        <v>1500</v>
      </c>
      <c r="E22" s="91" t="s">
        <v>186</v>
      </c>
      <c r="F22" s="108">
        <v>1751</v>
      </c>
      <c r="G22" s="91" t="s">
        <v>186</v>
      </c>
      <c r="H22" s="91">
        <v>1752</v>
      </c>
      <c r="I22" s="91" t="s">
        <v>186</v>
      </c>
      <c r="J22" s="91">
        <v>1753</v>
      </c>
      <c r="K22" s="91" t="s">
        <v>186</v>
      </c>
      <c r="L22" s="91">
        <v>1754</v>
      </c>
      <c r="M22" s="91" t="s">
        <v>186</v>
      </c>
      <c r="N22" s="91">
        <v>1755</v>
      </c>
      <c r="O22" s="91" t="s">
        <v>186</v>
      </c>
      <c r="P22" s="91">
        <v>1756</v>
      </c>
    </row>
    <row r="23" spans="1:16" ht="30" x14ac:dyDescent="0.25">
      <c r="A23" s="16">
        <v>2</v>
      </c>
      <c r="B23" s="18" t="s">
        <v>202</v>
      </c>
      <c r="C23" s="19" t="s">
        <v>95</v>
      </c>
      <c r="D23" s="92">
        <v>288.60000000000002</v>
      </c>
      <c r="E23" s="91" t="s">
        <v>186</v>
      </c>
      <c r="F23" s="107">
        <v>309.5</v>
      </c>
      <c r="G23" s="91" t="s">
        <v>186</v>
      </c>
      <c r="H23" s="92">
        <v>309.60000000000002</v>
      </c>
      <c r="I23" s="91" t="s">
        <v>186</v>
      </c>
      <c r="J23" s="92">
        <v>309.7</v>
      </c>
      <c r="K23" s="91" t="s">
        <v>186</v>
      </c>
      <c r="L23" s="92">
        <v>309.7</v>
      </c>
      <c r="M23" s="91" t="s">
        <v>186</v>
      </c>
      <c r="N23" s="91">
        <v>309.89999999999998</v>
      </c>
      <c r="O23" s="91" t="s">
        <v>186</v>
      </c>
      <c r="P23" s="91">
        <v>310</v>
      </c>
    </row>
    <row r="24" spans="1:16" ht="30" x14ac:dyDescent="0.25">
      <c r="A24" s="16">
        <v>3</v>
      </c>
      <c r="B24" s="18" t="s">
        <v>203</v>
      </c>
      <c r="C24" s="19" t="s">
        <v>303</v>
      </c>
      <c r="D24" s="107">
        <v>1595</v>
      </c>
      <c r="E24" s="108" t="s">
        <v>186</v>
      </c>
      <c r="F24" s="107">
        <v>1575</v>
      </c>
      <c r="G24" s="108" t="s">
        <v>186</v>
      </c>
      <c r="H24" s="107">
        <v>1608</v>
      </c>
      <c r="I24" s="108" t="s">
        <v>186</v>
      </c>
      <c r="J24" s="107">
        <v>1630</v>
      </c>
      <c r="K24" s="108" t="s">
        <v>186</v>
      </c>
      <c r="L24" s="107">
        <v>1660</v>
      </c>
      <c r="M24" s="108" t="s">
        <v>186</v>
      </c>
      <c r="N24" s="108">
        <v>1660</v>
      </c>
      <c r="O24" s="108" t="s">
        <v>186</v>
      </c>
      <c r="P24" s="108">
        <v>1660</v>
      </c>
    </row>
    <row r="25" spans="1:16" s="97" customFormat="1" ht="113.25" customHeight="1" x14ac:dyDescent="0.25">
      <c r="A25" s="105">
        <v>4</v>
      </c>
      <c r="B25" s="28" t="s">
        <v>204</v>
      </c>
      <c r="C25" s="106" t="s">
        <v>95</v>
      </c>
      <c r="D25" s="107">
        <v>70</v>
      </c>
      <c r="E25" s="108" t="s">
        <v>186</v>
      </c>
      <c r="F25" s="107">
        <v>70</v>
      </c>
      <c r="G25" s="108" t="s">
        <v>186</v>
      </c>
      <c r="H25" s="107">
        <v>70</v>
      </c>
      <c r="I25" s="108" t="s">
        <v>186</v>
      </c>
      <c r="J25" s="107">
        <v>70</v>
      </c>
      <c r="K25" s="108" t="s">
        <v>186</v>
      </c>
      <c r="L25" s="107">
        <v>71</v>
      </c>
      <c r="M25" s="108" t="s">
        <v>186</v>
      </c>
      <c r="N25" s="108">
        <v>72</v>
      </c>
      <c r="O25" s="108" t="s">
        <v>186</v>
      </c>
      <c r="P25" s="108">
        <v>73</v>
      </c>
    </row>
    <row r="26" spans="1:16" ht="27.75" customHeight="1" x14ac:dyDescent="0.25">
      <c r="A26" s="178" t="s">
        <v>279</v>
      </c>
      <c r="B26" s="179"/>
      <c r="C26" s="179"/>
      <c r="D26" s="179"/>
      <c r="E26" s="179"/>
      <c r="F26" s="179"/>
      <c r="G26" s="179"/>
      <c r="H26" s="179"/>
      <c r="I26" s="179"/>
      <c r="J26" s="179"/>
      <c r="K26" s="179"/>
      <c r="L26" s="179"/>
      <c r="M26" s="179"/>
      <c r="N26" s="179"/>
      <c r="O26" s="179"/>
      <c r="P26" s="180"/>
    </row>
    <row r="27" spans="1:16" ht="27.75" customHeight="1" x14ac:dyDescent="0.25">
      <c r="A27" s="175" t="s">
        <v>178</v>
      </c>
      <c r="B27" s="176"/>
      <c r="C27" s="176"/>
      <c r="D27" s="176"/>
      <c r="E27" s="176"/>
      <c r="F27" s="176"/>
      <c r="G27" s="176"/>
      <c r="H27" s="176"/>
      <c r="I27" s="176"/>
      <c r="J27" s="176"/>
      <c r="K27" s="176"/>
      <c r="L27" s="176"/>
      <c r="M27" s="176"/>
      <c r="N27" s="176"/>
      <c r="O27" s="176"/>
      <c r="P27" s="177"/>
    </row>
    <row r="28" spans="1:16" ht="60.75" customHeight="1" x14ac:dyDescent="0.25">
      <c r="A28" s="112">
        <v>1</v>
      </c>
      <c r="B28" s="113" t="s">
        <v>200</v>
      </c>
      <c r="C28" s="114" t="s">
        <v>95</v>
      </c>
      <c r="D28" s="108">
        <v>44</v>
      </c>
      <c r="E28" s="108" t="s">
        <v>186</v>
      </c>
      <c r="F28" s="108">
        <v>85</v>
      </c>
      <c r="G28" s="108" t="s">
        <v>186</v>
      </c>
      <c r="H28" s="108">
        <v>86</v>
      </c>
      <c r="I28" s="108" t="s">
        <v>186</v>
      </c>
      <c r="J28" s="108">
        <v>87</v>
      </c>
      <c r="K28" s="108" t="s">
        <v>186</v>
      </c>
      <c r="L28" s="108">
        <v>88</v>
      </c>
      <c r="M28" s="108" t="s">
        <v>186</v>
      </c>
      <c r="N28" s="108">
        <v>89</v>
      </c>
      <c r="O28" s="108" t="s">
        <v>186</v>
      </c>
      <c r="P28" s="108">
        <v>90</v>
      </c>
    </row>
    <row r="29" spans="1:16" ht="27.75" customHeight="1" x14ac:dyDescent="0.25">
      <c r="A29" s="184" t="s">
        <v>179</v>
      </c>
      <c r="B29" s="185"/>
      <c r="C29" s="185"/>
      <c r="D29" s="185"/>
      <c r="E29" s="185"/>
      <c r="F29" s="185"/>
      <c r="G29" s="185"/>
      <c r="H29" s="185"/>
      <c r="I29" s="185"/>
      <c r="J29" s="185"/>
      <c r="K29" s="185"/>
      <c r="L29" s="185"/>
      <c r="M29" s="185"/>
      <c r="N29" s="185"/>
      <c r="O29" s="185"/>
      <c r="P29" s="186"/>
    </row>
    <row r="30" spans="1:16" ht="45" x14ac:dyDescent="0.25">
      <c r="A30" s="112">
        <v>1</v>
      </c>
      <c r="B30" s="113" t="s">
        <v>205</v>
      </c>
      <c r="C30" s="114" t="s">
        <v>96</v>
      </c>
      <c r="D30" s="108">
        <v>803</v>
      </c>
      <c r="E30" s="108" t="s">
        <v>186</v>
      </c>
      <c r="F30" s="108">
        <v>875</v>
      </c>
      <c r="G30" s="108" t="s">
        <v>186</v>
      </c>
      <c r="H30" s="108">
        <v>876</v>
      </c>
      <c r="I30" s="108" t="s">
        <v>186</v>
      </c>
      <c r="J30" s="108">
        <v>877</v>
      </c>
      <c r="K30" s="108" t="s">
        <v>186</v>
      </c>
      <c r="L30" s="108">
        <v>878</v>
      </c>
      <c r="M30" s="108" t="s">
        <v>186</v>
      </c>
      <c r="N30" s="108">
        <v>879</v>
      </c>
      <c r="O30" s="108" t="s">
        <v>186</v>
      </c>
      <c r="P30" s="108">
        <v>880</v>
      </c>
    </row>
    <row r="31" spans="1:16" ht="30" x14ac:dyDescent="0.25">
      <c r="A31" s="105">
        <v>2</v>
      </c>
      <c r="B31" s="28" t="s">
        <v>206</v>
      </c>
      <c r="C31" s="106" t="s">
        <v>97</v>
      </c>
      <c r="D31" s="107">
        <v>389.4</v>
      </c>
      <c r="E31" s="108" t="s">
        <v>186</v>
      </c>
      <c r="F31" s="107">
        <v>392</v>
      </c>
      <c r="G31" s="108" t="s">
        <v>186</v>
      </c>
      <c r="H31" s="107">
        <v>392</v>
      </c>
      <c r="I31" s="108" t="s">
        <v>186</v>
      </c>
      <c r="J31" s="107">
        <v>393</v>
      </c>
      <c r="K31" s="108" t="s">
        <v>186</v>
      </c>
      <c r="L31" s="107">
        <v>394</v>
      </c>
      <c r="M31" s="108" t="s">
        <v>186</v>
      </c>
      <c r="N31" s="108">
        <v>395</v>
      </c>
      <c r="O31" s="108" t="s">
        <v>186</v>
      </c>
      <c r="P31" s="108">
        <v>396</v>
      </c>
    </row>
    <row r="32" spans="1:16" ht="60" x14ac:dyDescent="0.25">
      <c r="A32" s="105">
        <v>3</v>
      </c>
      <c r="B32" s="28" t="s">
        <v>207</v>
      </c>
      <c r="C32" s="106" t="s">
        <v>96</v>
      </c>
      <c r="D32" s="107">
        <v>122</v>
      </c>
      <c r="E32" s="108" t="s">
        <v>186</v>
      </c>
      <c r="F32" s="107">
        <v>130</v>
      </c>
      <c r="G32" s="108" t="s">
        <v>186</v>
      </c>
      <c r="H32" s="107">
        <v>130</v>
      </c>
      <c r="I32" s="108" t="s">
        <v>186</v>
      </c>
      <c r="J32" s="107">
        <v>131</v>
      </c>
      <c r="K32" s="108" t="s">
        <v>186</v>
      </c>
      <c r="L32" s="107">
        <v>131</v>
      </c>
      <c r="M32" s="108" t="s">
        <v>186</v>
      </c>
      <c r="N32" s="108">
        <v>132</v>
      </c>
      <c r="O32" s="108" t="s">
        <v>186</v>
      </c>
      <c r="P32" s="108">
        <v>135</v>
      </c>
    </row>
    <row r="33" spans="1:16" ht="45" customHeight="1" x14ac:dyDescent="0.25">
      <c r="A33" s="105">
        <v>4</v>
      </c>
      <c r="B33" s="28" t="s">
        <v>208</v>
      </c>
      <c r="C33" s="106" t="s">
        <v>96</v>
      </c>
      <c r="D33" s="107">
        <v>27815</v>
      </c>
      <c r="E33" s="108" t="s">
        <v>186</v>
      </c>
      <c r="F33" s="107">
        <v>34349</v>
      </c>
      <c r="G33" s="108" t="s">
        <v>186</v>
      </c>
      <c r="H33" s="107">
        <v>37815</v>
      </c>
      <c r="I33" s="108" t="s">
        <v>186</v>
      </c>
      <c r="J33" s="107">
        <v>42815</v>
      </c>
      <c r="K33" s="108" t="s">
        <v>186</v>
      </c>
      <c r="L33" s="107">
        <v>47815</v>
      </c>
      <c r="M33" s="108" t="s">
        <v>186</v>
      </c>
      <c r="N33" s="108">
        <v>52815</v>
      </c>
      <c r="O33" s="108" t="s">
        <v>186</v>
      </c>
      <c r="P33" s="108">
        <v>57815</v>
      </c>
    </row>
    <row r="34" spans="1:16" ht="28.5" customHeight="1" x14ac:dyDescent="0.25">
      <c r="A34" s="178" t="s">
        <v>277</v>
      </c>
      <c r="B34" s="179"/>
      <c r="C34" s="179"/>
      <c r="D34" s="179"/>
      <c r="E34" s="179"/>
      <c r="F34" s="179"/>
      <c r="G34" s="179"/>
      <c r="H34" s="179"/>
      <c r="I34" s="179"/>
      <c r="J34" s="179"/>
      <c r="K34" s="179"/>
      <c r="L34" s="179"/>
      <c r="M34" s="179"/>
      <c r="N34" s="179"/>
      <c r="O34" s="179"/>
      <c r="P34" s="180"/>
    </row>
    <row r="35" spans="1:16" ht="26.25" customHeight="1" x14ac:dyDescent="0.25">
      <c r="A35" s="175" t="s">
        <v>178</v>
      </c>
      <c r="B35" s="176"/>
      <c r="C35" s="176"/>
      <c r="D35" s="176"/>
      <c r="E35" s="176"/>
      <c r="F35" s="176"/>
      <c r="G35" s="176"/>
      <c r="H35" s="176"/>
      <c r="I35" s="176"/>
      <c r="J35" s="176"/>
      <c r="K35" s="176"/>
      <c r="L35" s="176"/>
      <c r="M35" s="176"/>
      <c r="N35" s="176"/>
      <c r="O35" s="176"/>
      <c r="P35" s="177"/>
    </row>
    <row r="36" spans="1:16" ht="66.75" customHeight="1" x14ac:dyDescent="0.25">
      <c r="A36" s="142">
        <v>1</v>
      </c>
      <c r="B36" s="143" t="s">
        <v>198</v>
      </c>
      <c r="C36" s="106" t="s">
        <v>95</v>
      </c>
      <c r="D36" s="107">
        <v>44</v>
      </c>
      <c r="E36" s="107" t="s">
        <v>186</v>
      </c>
      <c r="F36" s="107">
        <v>85</v>
      </c>
      <c r="G36" s="107" t="s">
        <v>186</v>
      </c>
      <c r="H36" s="107">
        <v>86</v>
      </c>
      <c r="I36" s="107" t="s">
        <v>186</v>
      </c>
      <c r="J36" s="107">
        <v>87</v>
      </c>
      <c r="K36" s="107" t="s">
        <v>186</v>
      </c>
      <c r="L36" s="107">
        <v>88</v>
      </c>
      <c r="M36" s="107" t="s">
        <v>186</v>
      </c>
      <c r="N36" s="107">
        <v>89</v>
      </c>
      <c r="O36" s="107" t="s">
        <v>186</v>
      </c>
      <c r="P36" s="107">
        <v>90</v>
      </c>
    </row>
    <row r="37" spans="1:16" ht="28.5" customHeight="1" x14ac:dyDescent="0.25">
      <c r="A37" s="175" t="s">
        <v>179</v>
      </c>
      <c r="B37" s="176"/>
      <c r="C37" s="176"/>
      <c r="D37" s="176"/>
      <c r="E37" s="176"/>
      <c r="F37" s="176"/>
      <c r="G37" s="176"/>
      <c r="H37" s="176"/>
      <c r="I37" s="176"/>
      <c r="J37" s="176"/>
      <c r="K37" s="176"/>
      <c r="L37" s="176"/>
      <c r="M37" s="176"/>
      <c r="N37" s="176"/>
      <c r="O37" s="176"/>
      <c r="P37" s="177"/>
    </row>
    <row r="38" spans="1:16" ht="30" customHeight="1" x14ac:dyDescent="0.25">
      <c r="A38" s="64">
        <v>1</v>
      </c>
      <c r="B38" s="68" t="s">
        <v>195</v>
      </c>
      <c r="C38" s="66" t="s">
        <v>96</v>
      </c>
      <c r="D38" s="89">
        <v>47.3</v>
      </c>
      <c r="E38" s="89" t="s">
        <v>186</v>
      </c>
      <c r="F38" s="139">
        <v>47.5</v>
      </c>
      <c r="G38" s="89" t="s">
        <v>186</v>
      </c>
      <c r="H38" s="89">
        <v>47.55</v>
      </c>
      <c r="I38" s="89" t="s">
        <v>186</v>
      </c>
      <c r="J38" s="89">
        <v>47.7</v>
      </c>
      <c r="K38" s="89" t="s">
        <v>186</v>
      </c>
      <c r="L38" s="89">
        <v>47.85</v>
      </c>
      <c r="M38" s="89" t="s">
        <v>186</v>
      </c>
      <c r="N38" s="89">
        <v>47.95</v>
      </c>
      <c r="O38" s="89" t="s">
        <v>186</v>
      </c>
      <c r="P38" s="89">
        <v>48.1</v>
      </c>
    </row>
    <row r="39" spans="1:16" ht="60" x14ac:dyDescent="0.25">
      <c r="A39" s="16">
        <v>2</v>
      </c>
      <c r="B39" s="18" t="s">
        <v>196</v>
      </c>
      <c r="C39" s="19" t="s">
        <v>95</v>
      </c>
      <c r="D39" s="90">
        <v>18.600000000000001</v>
      </c>
      <c r="E39" s="89" t="s">
        <v>186</v>
      </c>
      <c r="F39" s="140">
        <v>18.7</v>
      </c>
      <c r="G39" s="89" t="s">
        <v>186</v>
      </c>
      <c r="H39" s="90">
        <v>18.899999999999999</v>
      </c>
      <c r="I39" s="89" t="s">
        <v>186</v>
      </c>
      <c r="J39" s="90">
        <v>19.2</v>
      </c>
      <c r="K39" s="89" t="s">
        <v>186</v>
      </c>
      <c r="L39" s="90">
        <v>19.399999999999999</v>
      </c>
      <c r="M39" s="89" t="s">
        <v>186</v>
      </c>
      <c r="N39" s="89">
        <v>19.7</v>
      </c>
      <c r="O39" s="89" t="s">
        <v>186</v>
      </c>
      <c r="P39" s="89">
        <v>20</v>
      </c>
    </row>
    <row r="40" spans="1:16" ht="45" x14ac:dyDescent="0.25">
      <c r="A40" s="16">
        <v>3</v>
      </c>
      <c r="B40" s="18" t="s">
        <v>197</v>
      </c>
      <c r="C40" s="19" t="s">
        <v>95</v>
      </c>
      <c r="D40" s="90">
        <v>4.9000000000000004</v>
      </c>
      <c r="E40" s="89" t="s">
        <v>186</v>
      </c>
      <c r="F40" s="140">
        <v>6.4</v>
      </c>
      <c r="G40" s="89" t="s">
        <v>186</v>
      </c>
      <c r="H40" s="90">
        <v>6.5</v>
      </c>
      <c r="I40" s="89" t="s">
        <v>186</v>
      </c>
      <c r="J40" s="90">
        <v>6.6</v>
      </c>
      <c r="K40" s="89" t="s">
        <v>186</v>
      </c>
      <c r="L40" s="90">
        <v>6.7</v>
      </c>
      <c r="M40" s="89" t="s">
        <v>186</v>
      </c>
      <c r="N40" s="89">
        <v>6.8</v>
      </c>
      <c r="O40" s="89" t="s">
        <v>186</v>
      </c>
      <c r="P40" s="89">
        <v>7</v>
      </c>
    </row>
    <row r="41" spans="1:16" ht="35.25" customHeight="1" x14ac:dyDescent="0.25">
      <c r="A41" s="178" t="s">
        <v>278</v>
      </c>
      <c r="B41" s="179"/>
      <c r="C41" s="179"/>
      <c r="D41" s="179"/>
      <c r="E41" s="179"/>
      <c r="F41" s="179"/>
      <c r="G41" s="179"/>
      <c r="H41" s="179"/>
      <c r="I41" s="179"/>
      <c r="J41" s="179"/>
      <c r="K41" s="179"/>
      <c r="L41" s="179"/>
      <c r="M41" s="179"/>
      <c r="N41" s="179"/>
      <c r="O41" s="179"/>
      <c r="P41" s="180"/>
    </row>
    <row r="42" spans="1:16" ht="25.5" customHeight="1" x14ac:dyDescent="0.25">
      <c r="A42" s="175" t="s">
        <v>178</v>
      </c>
      <c r="B42" s="176"/>
      <c r="C42" s="176"/>
      <c r="D42" s="176"/>
      <c r="E42" s="176"/>
      <c r="F42" s="176"/>
      <c r="G42" s="176"/>
      <c r="H42" s="176"/>
      <c r="I42" s="176"/>
      <c r="J42" s="176"/>
      <c r="K42" s="176"/>
      <c r="L42" s="176"/>
      <c r="M42" s="176"/>
      <c r="N42" s="176"/>
      <c r="O42" s="176"/>
      <c r="P42" s="177"/>
    </row>
    <row r="43" spans="1:16" ht="60" customHeight="1" x14ac:dyDescent="0.25">
      <c r="A43" s="64">
        <v>1</v>
      </c>
      <c r="B43" s="68" t="s">
        <v>198</v>
      </c>
      <c r="C43" s="86" t="s">
        <v>95</v>
      </c>
      <c r="D43" s="91">
        <v>44</v>
      </c>
      <c r="E43" s="91" t="s">
        <v>186</v>
      </c>
      <c r="F43" s="108">
        <v>85</v>
      </c>
      <c r="G43" s="91" t="s">
        <v>186</v>
      </c>
      <c r="H43" s="91">
        <v>86</v>
      </c>
      <c r="I43" s="91" t="s">
        <v>186</v>
      </c>
      <c r="J43" s="91">
        <v>87</v>
      </c>
      <c r="K43" s="91" t="s">
        <v>186</v>
      </c>
      <c r="L43" s="91">
        <v>88</v>
      </c>
      <c r="M43" s="91" t="s">
        <v>186</v>
      </c>
      <c r="N43" s="91">
        <v>89</v>
      </c>
      <c r="O43" s="91" t="s">
        <v>186</v>
      </c>
      <c r="P43" s="91">
        <v>90</v>
      </c>
    </row>
    <row r="44" spans="1:16" ht="25.5" customHeight="1" x14ac:dyDescent="0.25">
      <c r="A44" s="175" t="s">
        <v>179</v>
      </c>
      <c r="B44" s="176"/>
      <c r="C44" s="176"/>
      <c r="D44" s="176"/>
      <c r="E44" s="176"/>
      <c r="F44" s="176"/>
      <c r="G44" s="176"/>
      <c r="H44" s="176"/>
      <c r="I44" s="176"/>
      <c r="J44" s="176"/>
      <c r="K44" s="176"/>
      <c r="L44" s="176"/>
      <c r="M44" s="176"/>
      <c r="N44" s="176"/>
      <c r="O44" s="176"/>
      <c r="P44" s="177"/>
    </row>
    <row r="45" spans="1:16" ht="61.5" customHeight="1" x14ac:dyDescent="0.25">
      <c r="A45" s="64">
        <v>1</v>
      </c>
      <c r="B45" s="63" t="s">
        <v>199</v>
      </c>
      <c r="C45" s="66" t="s">
        <v>95</v>
      </c>
      <c r="D45" s="89">
        <v>36.200000000000003</v>
      </c>
      <c r="E45" s="89" t="s">
        <v>186</v>
      </c>
      <c r="F45" s="139">
        <v>45</v>
      </c>
      <c r="G45" s="89" t="s">
        <v>186</v>
      </c>
      <c r="H45" s="89">
        <v>48.5</v>
      </c>
      <c r="I45" s="89" t="s">
        <v>186</v>
      </c>
      <c r="J45" s="89">
        <v>50.9</v>
      </c>
      <c r="K45" s="89" t="s">
        <v>186</v>
      </c>
      <c r="L45" s="89">
        <v>52.1</v>
      </c>
      <c r="M45" s="89" t="s">
        <v>186</v>
      </c>
      <c r="N45" s="89">
        <v>52.8</v>
      </c>
      <c r="O45" s="89" t="s">
        <v>186</v>
      </c>
      <c r="P45" s="89">
        <v>53.6</v>
      </c>
    </row>
  </sheetData>
  <mergeCells count="29">
    <mergeCell ref="A37:P37"/>
    <mergeCell ref="A41:P41"/>
    <mergeCell ref="A42:P42"/>
    <mergeCell ref="A44:P44"/>
    <mergeCell ref="O4:P4"/>
    <mergeCell ref="A10:P10"/>
    <mergeCell ref="A18:P18"/>
    <mergeCell ref="A19:P19"/>
    <mergeCell ref="A21:P21"/>
    <mergeCell ref="A26:P26"/>
    <mergeCell ref="A27:P27"/>
    <mergeCell ref="A29:P29"/>
    <mergeCell ref="A34:P34"/>
    <mergeCell ref="A35:P35"/>
    <mergeCell ref="A7:P7"/>
    <mergeCell ref="A8:P8"/>
    <mergeCell ref="F1:J1"/>
    <mergeCell ref="E4:F4"/>
    <mergeCell ref="I4:J4"/>
    <mergeCell ref="K4:L4"/>
    <mergeCell ref="M4:N4"/>
    <mergeCell ref="M1:P1"/>
    <mergeCell ref="A2:O2"/>
    <mergeCell ref="A3:A5"/>
    <mergeCell ref="B3:B5"/>
    <mergeCell ref="C3:C5"/>
    <mergeCell ref="D4:D5"/>
    <mergeCell ref="G4:H4"/>
    <mergeCell ref="D3:P3"/>
  </mergeCells>
  <pageMargins left="0.70866141732283472" right="0.70866141732283472" top="0.74803149606299213" bottom="0.74803149606299213" header="0.31496062992125984" footer="0.31496062992125984"/>
  <pageSetup paperSize="9" scale="60" firstPageNumber="14" orientation="landscape" useFirstPageNumber="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53"/>
  <sheetViews>
    <sheetView showWhiteSpace="0" view="pageLayout" zoomScaleNormal="100" workbookViewId="0">
      <selection activeCell="H21" sqref="H21"/>
    </sheetView>
  </sheetViews>
  <sheetFormatPr defaultRowHeight="15" x14ac:dyDescent="0.25"/>
  <cols>
    <col min="1" max="1" width="6.7109375" customWidth="1"/>
    <col min="2" max="2" width="21.85546875" customWidth="1"/>
    <col min="3" max="3" width="19.7109375" customWidth="1"/>
    <col min="4" max="4" width="15" customWidth="1"/>
    <col min="5" max="5" width="14.85546875" customWidth="1"/>
    <col min="6" max="6" width="37.28515625" customWidth="1"/>
    <col min="7" max="7" width="14.42578125" customWidth="1"/>
  </cols>
  <sheetData>
    <row r="1" spans="1:8" ht="90" customHeight="1" x14ac:dyDescent="0.25">
      <c r="E1" s="14"/>
      <c r="F1" s="152" t="s">
        <v>326</v>
      </c>
    </row>
    <row r="2" spans="1:8" ht="65.25" customHeight="1" x14ac:dyDescent="0.25">
      <c r="A2" s="191" t="s">
        <v>266</v>
      </c>
      <c r="B2" s="192"/>
      <c r="C2" s="192"/>
      <c r="D2" s="192"/>
      <c r="E2" s="192"/>
      <c r="F2" s="192"/>
    </row>
    <row r="3" spans="1:8" x14ac:dyDescent="0.25">
      <c r="A3" s="190" t="s">
        <v>0</v>
      </c>
      <c r="B3" s="190" t="s">
        <v>98</v>
      </c>
      <c r="C3" s="190" t="s">
        <v>1</v>
      </c>
      <c r="D3" s="190" t="s">
        <v>99</v>
      </c>
      <c r="E3" s="190"/>
      <c r="F3" s="190"/>
    </row>
    <row r="4" spans="1:8" ht="106.5" customHeight="1" x14ac:dyDescent="0.25">
      <c r="A4" s="190"/>
      <c r="B4" s="190"/>
      <c r="C4" s="190"/>
      <c r="D4" s="18" t="s">
        <v>100</v>
      </c>
      <c r="E4" s="18" t="s">
        <v>101</v>
      </c>
      <c r="F4" s="18" t="s">
        <v>102</v>
      </c>
    </row>
    <row r="5" spans="1:8" x14ac:dyDescent="0.25">
      <c r="A5" s="16">
        <v>1</v>
      </c>
      <c r="B5" s="16">
        <v>2</v>
      </c>
      <c r="C5" s="16">
        <v>3</v>
      </c>
      <c r="D5" s="16">
        <v>4</v>
      </c>
      <c r="E5" s="16">
        <v>5</v>
      </c>
      <c r="F5" s="16">
        <v>6</v>
      </c>
    </row>
    <row r="6" spans="1:8" x14ac:dyDescent="0.25">
      <c r="A6" s="18"/>
      <c r="B6" s="167" t="s">
        <v>280</v>
      </c>
      <c r="C6" s="174"/>
      <c r="D6" s="174"/>
      <c r="E6" s="174"/>
      <c r="F6" s="168"/>
    </row>
    <row r="7" spans="1:8" ht="168" customHeight="1" x14ac:dyDescent="0.25">
      <c r="A7" s="82">
        <v>1</v>
      </c>
      <c r="B7" s="82" t="s">
        <v>289</v>
      </c>
      <c r="C7" s="82"/>
      <c r="D7" s="82"/>
      <c r="E7" s="82"/>
      <c r="F7" s="82"/>
    </row>
    <row r="8" spans="1:8" ht="318" customHeight="1" x14ac:dyDescent="0.25">
      <c r="A8" s="24" t="s">
        <v>3</v>
      </c>
      <c r="B8" s="18" t="s">
        <v>215</v>
      </c>
      <c r="C8" s="156" t="s">
        <v>239</v>
      </c>
      <c r="D8" s="16" t="s">
        <v>165</v>
      </c>
      <c r="E8" s="16" t="s">
        <v>164</v>
      </c>
      <c r="F8" s="28" t="s">
        <v>322</v>
      </c>
      <c r="G8" s="141"/>
      <c r="H8" s="97"/>
    </row>
    <row r="9" spans="1:8" ht="78.75" customHeight="1" x14ac:dyDescent="0.25">
      <c r="A9" s="24" t="s">
        <v>4</v>
      </c>
      <c r="B9" s="18" t="s">
        <v>187</v>
      </c>
      <c r="C9" s="156"/>
      <c r="D9" s="75" t="s">
        <v>165</v>
      </c>
      <c r="E9" s="75" t="s">
        <v>164</v>
      </c>
      <c r="F9" s="21" t="s">
        <v>307</v>
      </c>
    </row>
    <row r="10" spans="1:8" ht="198.75" customHeight="1" x14ac:dyDescent="0.25">
      <c r="A10" s="24" t="s">
        <v>5</v>
      </c>
      <c r="B10" s="18" t="s">
        <v>188</v>
      </c>
      <c r="C10" s="156" t="s">
        <v>350</v>
      </c>
      <c r="D10" s="75" t="s">
        <v>165</v>
      </c>
      <c r="E10" s="75" t="s">
        <v>164</v>
      </c>
      <c r="F10" s="21" t="s">
        <v>357</v>
      </c>
    </row>
    <row r="11" spans="1:8" ht="138.75" customHeight="1" x14ac:dyDescent="0.25">
      <c r="A11" s="24" t="s">
        <v>6</v>
      </c>
      <c r="B11" s="18" t="s">
        <v>189</v>
      </c>
      <c r="C11" s="156"/>
      <c r="D11" s="75" t="s">
        <v>163</v>
      </c>
      <c r="E11" s="75" t="s">
        <v>164</v>
      </c>
      <c r="F11" s="21" t="s">
        <v>309</v>
      </c>
    </row>
    <row r="12" spans="1:8" ht="64.5" customHeight="1" x14ac:dyDescent="0.25">
      <c r="A12" s="24" t="s">
        <v>7</v>
      </c>
      <c r="B12" s="18" t="s">
        <v>190</v>
      </c>
      <c r="C12" s="156"/>
      <c r="D12" s="75" t="s">
        <v>163</v>
      </c>
      <c r="E12" s="75" t="s">
        <v>164</v>
      </c>
      <c r="F12" s="18" t="s">
        <v>310</v>
      </c>
    </row>
    <row r="13" spans="1:8" ht="129" customHeight="1" x14ac:dyDescent="0.25">
      <c r="A13" s="24" t="s">
        <v>8</v>
      </c>
      <c r="B13" s="18" t="s">
        <v>11</v>
      </c>
      <c r="C13" s="156"/>
      <c r="D13" s="75" t="s">
        <v>165</v>
      </c>
      <c r="E13" s="75" t="s">
        <v>164</v>
      </c>
      <c r="F13" s="21" t="s">
        <v>311</v>
      </c>
    </row>
    <row r="14" spans="1:8" ht="142.5" customHeight="1" x14ac:dyDescent="0.25">
      <c r="A14" s="24" t="s">
        <v>9</v>
      </c>
      <c r="B14" s="18" t="s">
        <v>212</v>
      </c>
      <c r="C14" s="156" t="s">
        <v>351</v>
      </c>
      <c r="D14" s="75" t="s">
        <v>165</v>
      </c>
      <c r="E14" s="75" t="s">
        <v>164</v>
      </c>
      <c r="F14" s="29" t="s">
        <v>338</v>
      </c>
    </row>
    <row r="15" spans="1:8" ht="64.5" customHeight="1" x14ac:dyDescent="0.25">
      <c r="A15" s="24" t="s">
        <v>10</v>
      </c>
      <c r="B15" s="94" t="s">
        <v>213</v>
      </c>
      <c r="C15" s="163"/>
      <c r="D15" s="93" t="s">
        <v>165</v>
      </c>
      <c r="E15" s="93" t="s">
        <v>164</v>
      </c>
      <c r="F15" s="28" t="s">
        <v>312</v>
      </c>
    </row>
    <row r="16" spans="1:8" ht="141" customHeight="1" x14ac:dyDescent="0.25">
      <c r="A16" s="24" t="s">
        <v>12</v>
      </c>
      <c r="B16" s="94" t="s">
        <v>214</v>
      </c>
      <c r="C16" s="156" t="s">
        <v>351</v>
      </c>
      <c r="D16" s="93" t="s">
        <v>165</v>
      </c>
      <c r="E16" s="93" t="s">
        <v>164</v>
      </c>
      <c r="F16" s="28" t="s">
        <v>379</v>
      </c>
    </row>
    <row r="17" spans="1:6" x14ac:dyDescent="0.25">
      <c r="A17" s="23"/>
      <c r="B17" s="167" t="s">
        <v>281</v>
      </c>
      <c r="C17" s="174"/>
      <c r="D17" s="174"/>
      <c r="E17" s="174"/>
      <c r="F17" s="174"/>
    </row>
    <row r="18" spans="1:6" ht="93.75" customHeight="1" x14ac:dyDescent="0.25">
      <c r="A18" s="23" t="s">
        <v>104</v>
      </c>
      <c r="B18" s="23" t="s">
        <v>285</v>
      </c>
      <c r="C18" s="23"/>
      <c r="D18" s="23"/>
      <c r="E18" s="23"/>
      <c r="F18" s="23"/>
    </row>
    <row r="19" spans="1:6" ht="229.5" customHeight="1" x14ac:dyDescent="0.25">
      <c r="A19" s="23" t="s">
        <v>13</v>
      </c>
      <c r="B19" s="18" t="s">
        <v>216</v>
      </c>
      <c r="C19" s="171" t="s">
        <v>240</v>
      </c>
      <c r="D19" s="75" t="s">
        <v>165</v>
      </c>
      <c r="E19" s="75" t="s">
        <v>164</v>
      </c>
      <c r="F19" s="28" t="s">
        <v>321</v>
      </c>
    </row>
    <row r="20" spans="1:6" ht="121.5" customHeight="1" x14ac:dyDescent="0.25">
      <c r="A20" s="23" t="s">
        <v>14</v>
      </c>
      <c r="B20" s="18" t="s">
        <v>217</v>
      </c>
      <c r="C20" s="172"/>
      <c r="D20" s="75" t="s">
        <v>165</v>
      </c>
      <c r="E20" s="75" t="s">
        <v>164</v>
      </c>
      <c r="F20" s="29" t="s">
        <v>380</v>
      </c>
    </row>
    <row r="21" spans="1:6" ht="60.75" customHeight="1" x14ac:dyDescent="0.25">
      <c r="A21" s="23" t="s">
        <v>15</v>
      </c>
      <c r="B21" s="18" t="s">
        <v>218</v>
      </c>
      <c r="C21" s="172"/>
      <c r="D21" s="75" t="s">
        <v>165</v>
      </c>
      <c r="E21" s="75" t="s">
        <v>164</v>
      </c>
      <c r="F21" s="21" t="s">
        <v>381</v>
      </c>
    </row>
    <row r="22" spans="1:6" ht="105" x14ac:dyDescent="0.25">
      <c r="A22" s="23" t="s">
        <v>16</v>
      </c>
      <c r="B22" s="18" t="s">
        <v>219</v>
      </c>
      <c r="C22" s="172"/>
      <c r="D22" s="75" t="s">
        <v>163</v>
      </c>
      <c r="E22" s="75" t="s">
        <v>164</v>
      </c>
      <c r="F22" s="26" t="s">
        <v>309</v>
      </c>
    </row>
    <row r="23" spans="1:6" ht="50.25" customHeight="1" x14ac:dyDescent="0.25">
      <c r="A23" s="23" t="s">
        <v>17</v>
      </c>
      <c r="B23" s="18" t="s">
        <v>220</v>
      </c>
      <c r="C23" s="172"/>
      <c r="D23" s="75" t="s">
        <v>163</v>
      </c>
      <c r="E23" s="75" t="s">
        <v>164</v>
      </c>
      <c r="F23" s="18" t="s">
        <v>310</v>
      </c>
    </row>
    <row r="24" spans="1:6" ht="123" customHeight="1" x14ac:dyDescent="0.25">
      <c r="A24" s="23" t="s">
        <v>18</v>
      </c>
      <c r="B24" s="18" t="s">
        <v>11</v>
      </c>
      <c r="C24" s="172"/>
      <c r="D24" s="75" t="s">
        <v>165</v>
      </c>
      <c r="E24" s="75" t="s">
        <v>164</v>
      </c>
      <c r="F24" s="21" t="s">
        <v>311</v>
      </c>
    </row>
    <row r="25" spans="1:6" ht="105" customHeight="1" x14ac:dyDescent="0.25">
      <c r="A25" s="23" t="s">
        <v>19</v>
      </c>
      <c r="B25" s="18" t="s">
        <v>221</v>
      </c>
      <c r="C25" s="172"/>
      <c r="D25" s="75" t="s">
        <v>165</v>
      </c>
      <c r="E25" s="75" t="s">
        <v>164</v>
      </c>
      <c r="F25" s="21" t="s">
        <v>313</v>
      </c>
    </row>
    <row r="26" spans="1:6" ht="45.75" customHeight="1" x14ac:dyDescent="0.25">
      <c r="A26" s="23" t="s">
        <v>20</v>
      </c>
      <c r="B26" s="21" t="s">
        <v>251</v>
      </c>
      <c r="C26" s="172"/>
      <c r="D26" s="75" t="s">
        <v>165</v>
      </c>
      <c r="E26" s="75" t="s">
        <v>164</v>
      </c>
      <c r="F26" s="32" t="s">
        <v>314</v>
      </c>
    </row>
    <row r="27" spans="1:6" ht="48.75" customHeight="1" x14ac:dyDescent="0.25">
      <c r="A27" s="23" t="s">
        <v>21</v>
      </c>
      <c r="B27" s="21" t="s">
        <v>222</v>
      </c>
      <c r="C27" s="172"/>
      <c r="D27" s="95" t="s">
        <v>165</v>
      </c>
      <c r="E27" s="95" t="s">
        <v>164</v>
      </c>
      <c r="F27" s="28" t="s">
        <v>312</v>
      </c>
    </row>
    <row r="28" spans="1:6" ht="105" x14ac:dyDescent="0.25">
      <c r="A28" s="23" t="s">
        <v>22</v>
      </c>
      <c r="B28" s="21" t="s">
        <v>223</v>
      </c>
      <c r="C28" s="173"/>
      <c r="D28" s="95" t="s">
        <v>165</v>
      </c>
      <c r="E28" s="95" t="s">
        <v>164</v>
      </c>
      <c r="F28" s="28" t="s">
        <v>315</v>
      </c>
    </row>
    <row r="29" spans="1:6" ht="27.75" customHeight="1" x14ac:dyDescent="0.25">
      <c r="A29" s="23"/>
      <c r="B29" s="202" t="s">
        <v>277</v>
      </c>
      <c r="C29" s="203"/>
      <c r="D29" s="203"/>
      <c r="E29" s="203"/>
      <c r="F29" s="204"/>
    </row>
    <row r="30" spans="1:6" ht="93" customHeight="1" x14ac:dyDescent="0.25">
      <c r="A30" s="23" t="s">
        <v>105</v>
      </c>
      <c r="B30" s="23" t="s">
        <v>286</v>
      </c>
      <c r="C30" s="87"/>
      <c r="D30" s="23"/>
      <c r="E30" s="23"/>
      <c r="F30" s="88"/>
    </row>
    <row r="31" spans="1:6" ht="214.5" customHeight="1" x14ac:dyDescent="0.25">
      <c r="A31" s="23" t="s">
        <v>23</v>
      </c>
      <c r="B31" s="18" t="s">
        <v>224</v>
      </c>
      <c r="C31" s="171" t="s">
        <v>241</v>
      </c>
      <c r="D31" s="75" t="s">
        <v>165</v>
      </c>
      <c r="E31" s="75" t="s">
        <v>164</v>
      </c>
      <c r="F31" s="135" t="s">
        <v>323</v>
      </c>
    </row>
    <row r="32" spans="1:6" ht="92.25" customHeight="1" x14ac:dyDescent="0.25">
      <c r="A32" s="23" t="s">
        <v>24</v>
      </c>
      <c r="B32" s="18" t="s">
        <v>317</v>
      </c>
      <c r="C32" s="172"/>
      <c r="D32" s="75" t="s">
        <v>165</v>
      </c>
      <c r="E32" s="75" t="s">
        <v>164</v>
      </c>
      <c r="F32" s="21" t="s">
        <v>316</v>
      </c>
    </row>
    <row r="33" spans="1:6" ht="60" x14ac:dyDescent="0.25">
      <c r="A33" s="23" t="s">
        <v>25</v>
      </c>
      <c r="B33" s="18" t="s">
        <v>253</v>
      </c>
      <c r="C33" s="172"/>
      <c r="D33" s="75" t="s">
        <v>165</v>
      </c>
      <c r="E33" s="75" t="s">
        <v>164</v>
      </c>
      <c r="F33" s="21" t="s">
        <v>308</v>
      </c>
    </row>
    <row r="34" spans="1:6" ht="105" x14ac:dyDescent="0.25">
      <c r="A34" s="23" t="s">
        <v>26</v>
      </c>
      <c r="B34" s="18" t="s">
        <v>225</v>
      </c>
      <c r="C34" s="172"/>
      <c r="D34" s="75" t="s">
        <v>165</v>
      </c>
      <c r="E34" s="75" t="s">
        <v>164</v>
      </c>
      <c r="F34" s="26" t="s">
        <v>309</v>
      </c>
    </row>
    <row r="35" spans="1:6" ht="45" x14ac:dyDescent="0.25">
      <c r="A35" s="23" t="s">
        <v>27</v>
      </c>
      <c r="B35" s="18" t="s">
        <v>226</v>
      </c>
      <c r="C35" s="172"/>
      <c r="D35" s="75" t="s">
        <v>165</v>
      </c>
      <c r="E35" s="75" t="s">
        <v>164</v>
      </c>
      <c r="F35" s="18" t="s">
        <v>310</v>
      </c>
    </row>
    <row r="36" spans="1:6" ht="105.75" customHeight="1" x14ac:dyDescent="0.25">
      <c r="A36" s="23" t="s">
        <v>28</v>
      </c>
      <c r="B36" s="18" t="s">
        <v>227</v>
      </c>
      <c r="C36" s="172"/>
      <c r="D36" s="75" t="s">
        <v>165</v>
      </c>
      <c r="E36" s="75" t="s">
        <v>164</v>
      </c>
      <c r="F36" s="21" t="s">
        <v>313</v>
      </c>
    </row>
    <row r="37" spans="1:6" ht="63" customHeight="1" x14ac:dyDescent="0.25">
      <c r="A37" s="23" t="s">
        <v>29</v>
      </c>
      <c r="B37" s="96" t="s">
        <v>228</v>
      </c>
      <c r="C37" s="172"/>
      <c r="D37" s="95" t="s">
        <v>165</v>
      </c>
      <c r="E37" s="95" t="s">
        <v>164</v>
      </c>
      <c r="F37" s="28" t="s">
        <v>312</v>
      </c>
    </row>
    <row r="38" spans="1:6" ht="103.5" customHeight="1" x14ac:dyDescent="0.25">
      <c r="A38" s="23" t="s">
        <v>30</v>
      </c>
      <c r="B38" s="96" t="s">
        <v>229</v>
      </c>
      <c r="C38" s="173"/>
      <c r="D38" s="95" t="s">
        <v>165</v>
      </c>
      <c r="E38" s="95" t="s">
        <v>164</v>
      </c>
      <c r="F38" s="28" t="s">
        <v>318</v>
      </c>
    </row>
    <row r="39" spans="1:6" x14ac:dyDescent="0.25">
      <c r="A39" s="23"/>
      <c r="B39" s="193" t="s">
        <v>282</v>
      </c>
      <c r="C39" s="194"/>
      <c r="D39" s="194"/>
      <c r="E39" s="194"/>
      <c r="F39" s="195"/>
    </row>
    <row r="40" spans="1:6" ht="168.75" customHeight="1" x14ac:dyDescent="0.25">
      <c r="A40" s="23" t="s">
        <v>106</v>
      </c>
      <c r="B40" s="87" t="s">
        <v>287</v>
      </c>
      <c r="C40" s="23"/>
      <c r="D40" s="87"/>
      <c r="E40" s="23"/>
      <c r="F40" s="88"/>
    </row>
    <row r="41" spans="1:6" ht="397.5" customHeight="1" x14ac:dyDescent="0.25">
      <c r="A41" s="23" t="s">
        <v>31</v>
      </c>
      <c r="B41" s="18" t="s">
        <v>230</v>
      </c>
      <c r="C41" s="196" t="s">
        <v>242</v>
      </c>
      <c r="D41" s="75" t="s">
        <v>165</v>
      </c>
      <c r="E41" s="75" t="s">
        <v>164</v>
      </c>
      <c r="F41" s="21" t="s">
        <v>324</v>
      </c>
    </row>
    <row r="42" spans="1:6" ht="75" x14ac:dyDescent="0.25">
      <c r="A42" s="23" t="s">
        <v>32</v>
      </c>
      <c r="B42" s="18" t="s">
        <v>231</v>
      </c>
      <c r="C42" s="197"/>
      <c r="D42" s="75" t="s">
        <v>165</v>
      </c>
      <c r="E42" s="75" t="s">
        <v>164</v>
      </c>
      <c r="F42" s="21" t="s">
        <v>108</v>
      </c>
    </row>
    <row r="43" spans="1:6" ht="60" x14ac:dyDescent="0.25">
      <c r="A43" s="23" t="s">
        <v>33</v>
      </c>
      <c r="B43" s="18" t="s">
        <v>232</v>
      </c>
      <c r="C43" s="197"/>
      <c r="D43" s="75" t="s">
        <v>165</v>
      </c>
      <c r="E43" s="75" t="s">
        <v>164</v>
      </c>
      <c r="F43" s="21" t="s">
        <v>308</v>
      </c>
    </row>
    <row r="44" spans="1:6" ht="126" customHeight="1" x14ac:dyDescent="0.25">
      <c r="A44" s="23" t="s">
        <v>34</v>
      </c>
      <c r="B44" s="18" t="s">
        <v>233</v>
      </c>
      <c r="C44" s="197"/>
      <c r="D44" s="75" t="s">
        <v>165</v>
      </c>
      <c r="E44" s="75" t="s">
        <v>164</v>
      </c>
      <c r="F44" s="26" t="s">
        <v>309</v>
      </c>
    </row>
    <row r="45" spans="1:6" ht="47.25" customHeight="1" x14ac:dyDescent="0.25">
      <c r="A45" s="23" t="s">
        <v>35</v>
      </c>
      <c r="B45" s="18" t="s">
        <v>234</v>
      </c>
      <c r="C45" s="197"/>
      <c r="D45" s="75" t="s">
        <v>165</v>
      </c>
      <c r="E45" s="75" t="s">
        <v>164</v>
      </c>
      <c r="F45" s="18" t="s">
        <v>306</v>
      </c>
    </row>
    <row r="46" spans="1:6" ht="124.5" customHeight="1" x14ac:dyDescent="0.25">
      <c r="A46" s="23" t="s">
        <v>36</v>
      </c>
      <c r="B46" s="18" t="s">
        <v>11</v>
      </c>
      <c r="C46" s="197"/>
      <c r="D46" s="75" t="s">
        <v>165</v>
      </c>
      <c r="E46" s="75" t="s">
        <v>164</v>
      </c>
      <c r="F46" s="21" t="s">
        <v>311</v>
      </c>
    </row>
    <row r="47" spans="1:6" ht="121.5" customHeight="1" x14ac:dyDescent="0.25">
      <c r="A47" s="23" t="s">
        <v>37</v>
      </c>
      <c r="B47" s="18" t="s">
        <v>235</v>
      </c>
      <c r="C47" s="198"/>
      <c r="D47" s="75" t="s">
        <v>165</v>
      </c>
      <c r="E47" s="75" t="s">
        <v>164</v>
      </c>
      <c r="F47" s="21" t="s">
        <v>313</v>
      </c>
    </row>
    <row r="48" spans="1:6" ht="49.5" customHeight="1" x14ac:dyDescent="0.25">
      <c r="A48" s="23" t="s">
        <v>38</v>
      </c>
      <c r="B48" s="96" t="s">
        <v>236</v>
      </c>
      <c r="C48" s="21"/>
      <c r="D48" s="95" t="s">
        <v>165</v>
      </c>
      <c r="E48" s="95" t="s">
        <v>164</v>
      </c>
      <c r="F48" s="28" t="s">
        <v>312</v>
      </c>
    </row>
    <row r="49" spans="1:6" ht="93" customHeight="1" x14ac:dyDescent="0.25">
      <c r="A49" s="23" t="s">
        <v>39</v>
      </c>
      <c r="B49" s="96" t="s">
        <v>237</v>
      </c>
      <c r="C49" s="21"/>
      <c r="D49" s="95" t="s">
        <v>165</v>
      </c>
      <c r="E49" s="95" t="s">
        <v>164</v>
      </c>
      <c r="F49" s="28" t="s">
        <v>315</v>
      </c>
    </row>
    <row r="50" spans="1:6" ht="61.5" customHeight="1" x14ac:dyDescent="0.25">
      <c r="A50" s="23" t="s">
        <v>335</v>
      </c>
      <c r="B50" s="150" t="s">
        <v>334</v>
      </c>
      <c r="C50" s="21"/>
      <c r="D50" s="149" t="s">
        <v>165</v>
      </c>
      <c r="E50" s="149" t="s">
        <v>164</v>
      </c>
      <c r="F50" s="28" t="s">
        <v>337</v>
      </c>
    </row>
    <row r="51" spans="1:6" x14ac:dyDescent="0.25">
      <c r="A51" s="22"/>
      <c r="B51" s="199" t="s">
        <v>107</v>
      </c>
      <c r="C51" s="200"/>
      <c r="D51" s="200"/>
      <c r="E51" s="200"/>
      <c r="F51" s="201"/>
    </row>
    <row r="52" spans="1:6" ht="215.25" customHeight="1" x14ac:dyDescent="0.25">
      <c r="A52" s="21">
        <v>1</v>
      </c>
      <c r="B52" s="136" t="s">
        <v>305</v>
      </c>
      <c r="C52" s="18" t="s">
        <v>103</v>
      </c>
      <c r="D52" s="75" t="s">
        <v>165</v>
      </c>
      <c r="E52" s="75" t="s">
        <v>164</v>
      </c>
      <c r="F52" s="136" t="s">
        <v>320</v>
      </c>
    </row>
    <row r="53" spans="1:6" ht="180.75" customHeight="1" x14ac:dyDescent="0.25">
      <c r="A53" s="29">
        <v>2</v>
      </c>
      <c r="B53" s="133" t="s">
        <v>166</v>
      </c>
      <c r="C53" s="27" t="s">
        <v>103</v>
      </c>
      <c r="D53" s="75" t="s">
        <v>165</v>
      </c>
      <c r="E53" s="75" t="s">
        <v>164</v>
      </c>
      <c r="F53" s="28" t="s">
        <v>109</v>
      </c>
    </row>
  </sheetData>
  <mergeCells count="13">
    <mergeCell ref="B39:F39"/>
    <mergeCell ref="C41:C47"/>
    <mergeCell ref="B51:F51"/>
    <mergeCell ref="B6:F6"/>
    <mergeCell ref="B17:F17"/>
    <mergeCell ref="B29:F29"/>
    <mergeCell ref="C19:C28"/>
    <mergeCell ref="C31:C38"/>
    <mergeCell ref="D3:F3"/>
    <mergeCell ref="A3:A4"/>
    <mergeCell ref="B3:B4"/>
    <mergeCell ref="C3:C4"/>
    <mergeCell ref="A2:F2"/>
  </mergeCells>
  <pageMargins left="0.70866141732283472" right="0.70866141732283472" top="0.74803149606299213" bottom="0.74803149606299213" header="0.31496062992125984" footer="0.31496062992125984"/>
  <pageSetup paperSize="9" scale="68" firstPageNumber="17" orientation="portrait" useFirstPageNumber="1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G9"/>
  <sheetViews>
    <sheetView view="pageLayout" zoomScaleNormal="100" workbookViewId="0">
      <selection activeCell="G3" sqref="G3:G4"/>
    </sheetView>
  </sheetViews>
  <sheetFormatPr defaultRowHeight="15" x14ac:dyDescent="0.25"/>
  <cols>
    <col min="2" max="2" width="35" customWidth="1"/>
    <col min="3" max="3" width="19.42578125" customWidth="1"/>
    <col min="4" max="4" width="14.5703125" customWidth="1"/>
    <col min="5" max="5" width="13.28515625" customWidth="1"/>
    <col min="6" max="6" width="12.85546875" customWidth="1"/>
    <col min="7" max="7" width="25.5703125" customWidth="1"/>
  </cols>
  <sheetData>
    <row r="1" spans="1:7" ht="64.5" customHeight="1" x14ac:dyDescent="0.25">
      <c r="F1" s="166" t="s">
        <v>327</v>
      </c>
      <c r="G1" s="207"/>
    </row>
    <row r="2" spans="1:7" ht="64.5" customHeight="1" x14ac:dyDescent="0.25">
      <c r="A2" s="205" t="s">
        <v>267</v>
      </c>
      <c r="B2" s="206"/>
      <c r="C2" s="206"/>
      <c r="D2" s="206"/>
      <c r="E2" s="206"/>
      <c r="F2" s="206"/>
      <c r="G2" s="206"/>
    </row>
    <row r="3" spans="1:7" ht="49.5" customHeight="1" x14ac:dyDescent="0.25">
      <c r="A3" s="209" t="s">
        <v>0</v>
      </c>
      <c r="B3" s="209" t="s">
        <v>110</v>
      </c>
      <c r="C3" s="209" t="s">
        <v>111</v>
      </c>
      <c r="D3" s="209" t="s">
        <v>112</v>
      </c>
      <c r="E3" s="209"/>
      <c r="F3" s="209"/>
      <c r="G3" s="209" t="s">
        <v>113</v>
      </c>
    </row>
    <row r="4" spans="1:7" ht="45.75" customHeight="1" x14ac:dyDescent="0.25">
      <c r="A4" s="209"/>
      <c r="B4" s="209"/>
      <c r="C4" s="209"/>
      <c r="D4" s="18" t="s">
        <v>114</v>
      </c>
      <c r="E4" s="18" t="s">
        <v>115</v>
      </c>
      <c r="F4" s="18" t="s">
        <v>116</v>
      </c>
      <c r="G4" s="209"/>
    </row>
    <row r="5" spans="1:7" x14ac:dyDescent="0.25">
      <c r="A5" s="20">
        <v>1</v>
      </c>
      <c r="B5" s="20">
        <v>2</v>
      </c>
      <c r="C5" s="20">
        <v>3</v>
      </c>
      <c r="D5" s="20">
        <v>4</v>
      </c>
      <c r="E5" s="20">
        <v>5</v>
      </c>
      <c r="F5" s="20">
        <v>6</v>
      </c>
      <c r="G5" s="20">
        <v>7</v>
      </c>
    </row>
    <row r="6" spans="1:7" ht="77.25" customHeight="1" x14ac:dyDescent="0.25">
      <c r="A6" s="19" t="s">
        <v>94</v>
      </c>
      <c r="B6" s="30" t="s">
        <v>117</v>
      </c>
      <c r="C6" s="19" t="s">
        <v>118</v>
      </c>
      <c r="D6" s="19" t="s">
        <v>118</v>
      </c>
      <c r="E6" s="19" t="s">
        <v>118</v>
      </c>
      <c r="F6" s="19" t="s">
        <v>118</v>
      </c>
      <c r="G6" s="19" t="s">
        <v>118</v>
      </c>
    </row>
    <row r="9" spans="1:7" ht="30.75" customHeight="1" x14ac:dyDescent="0.25">
      <c r="A9" s="208" t="s">
        <v>119</v>
      </c>
      <c r="B9" s="208"/>
      <c r="C9" s="208"/>
      <c r="D9" s="208"/>
      <c r="E9" s="208"/>
      <c r="F9" s="208"/>
      <c r="G9" s="208"/>
    </row>
  </sheetData>
  <mergeCells count="8">
    <mergeCell ref="A2:G2"/>
    <mergeCell ref="F1:G1"/>
    <mergeCell ref="A9:G9"/>
    <mergeCell ref="A3:A4"/>
    <mergeCell ref="B3:B4"/>
    <mergeCell ref="C3:C4"/>
    <mergeCell ref="D3:F3"/>
    <mergeCell ref="G3:G4"/>
  </mergeCells>
  <pageMargins left="0.70866141732283472" right="0.70866141732283472" top="0.74803149606299213" bottom="0.74803149606299213" header="0.31496062992125984" footer="0.31496062992125984"/>
  <pageSetup paperSize="9" firstPageNumber="23" orientation="landscape" useFirstPageNumber="1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E5"/>
  <sheetViews>
    <sheetView view="pageLayout" zoomScaleNormal="100" workbookViewId="0">
      <selection activeCell="A2" sqref="A2:E2"/>
    </sheetView>
  </sheetViews>
  <sheetFormatPr defaultRowHeight="15" x14ac:dyDescent="0.25"/>
  <cols>
    <col min="1" max="1" width="6.42578125" customWidth="1"/>
    <col min="2" max="2" width="43.7109375" customWidth="1"/>
    <col min="3" max="4" width="36" customWidth="1"/>
    <col min="5" max="5" width="31.5703125" customWidth="1"/>
  </cols>
  <sheetData>
    <row r="1" spans="1:5" ht="100.5" customHeight="1" x14ac:dyDescent="0.25">
      <c r="E1" s="74" t="s">
        <v>328</v>
      </c>
    </row>
    <row r="2" spans="1:5" ht="62.25" customHeight="1" x14ac:dyDescent="0.25">
      <c r="A2" s="170" t="s">
        <v>268</v>
      </c>
      <c r="B2" s="210"/>
      <c r="C2" s="210"/>
      <c r="D2" s="210"/>
      <c r="E2" s="210"/>
    </row>
    <row r="3" spans="1:5" ht="69" customHeight="1" x14ac:dyDescent="0.25">
      <c r="A3" s="3" t="s">
        <v>0</v>
      </c>
      <c r="B3" s="12" t="s">
        <v>120</v>
      </c>
      <c r="C3" s="12" t="s">
        <v>121</v>
      </c>
      <c r="D3" s="67" t="s">
        <v>156</v>
      </c>
      <c r="E3" s="12" t="s">
        <v>122</v>
      </c>
    </row>
    <row r="4" spans="1:5" ht="15" customHeight="1" x14ac:dyDescent="0.25">
      <c r="A4" s="3">
        <v>1</v>
      </c>
      <c r="B4" s="3">
        <v>2</v>
      </c>
      <c r="C4" s="3">
        <v>3</v>
      </c>
      <c r="D4" s="3">
        <v>4</v>
      </c>
      <c r="E4" s="3">
        <v>5</v>
      </c>
    </row>
    <row r="5" spans="1:5" ht="25.5" customHeight="1" x14ac:dyDescent="0.25">
      <c r="A5" s="12" t="s">
        <v>94</v>
      </c>
      <c r="B5" s="175" t="s">
        <v>123</v>
      </c>
      <c r="C5" s="176"/>
      <c r="D5" s="176"/>
      <c r="E5" s="177"/>
    </row>
  </sheetData>
  <mergeCells count="2">
    <mergeCell ref="A2:E2"/>
    <mergeCell ref="B5:E5"/>
  </mergeCells>
  <pageMargins left="0.70866141732283472" right="0.70866141732283472" top="0.74803149606299213" bottom="0.74803149606299213" header="0.31496062992125984" footer="0.31496062992125984"/>
  <pageSetup paperSize="9" scale="85" firstPageNumber="24" orientation="landscape" useFirstPageNumber="1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L29"/>
  <sheetViews>
    <sheetView view="pageLayout" zoomScale="84" zoomScalePageLayoutView="84" workbookViewId="0">
      <selection activeCell="G6" sqref="G6:G7"/>
    </sheetView>
  </sheetViews>
  <sheetFormatPr defaultRowHeight="15" x14ac:dyDescent="0.25"/>
  <cols>
    <col min="1" max="1" width="5.140625" customWidth="1"/>
    <col min="2" max="2" width="32.28515625" customWidth="1"/>
    <col min="3" max="3" width="14.5703125" customWidth="1"/>
    <col min="4" max="4" width="15.140625" customWidth="1"/>
    <col min="5" max="5" width="15.42578125" customWidth="1"/>
    <col min="6" max="6" width="15.28515625" customWidth="1"/>
    <col min="7" max="7" width="15.5703125" customWidth="1"/>
    <col min="8" max="8" width="11.5703125" customWidth="1"/>
    <col min="9" max="9" width="10.28515625" customWidth="1"/>
    <col min="10" max="10" width="10.7109375" style="40" customWidth="1"/>
    <col min="11" max="11" width="10.42578125" customWidth="1"/>
    <col min="12" max="12" width="11.42578125" customWidth="1"/>
  </cols>
  <sheetData>
    <row r="1" spans="1:12" ht="77.25" customHeight="1" x14ac:dyDescent="0.25">
      <c r="A1" s="25"/>
      <c r="B1" s="25"/>
      <c r="C1" s="25"/>
      <c r="D1" s="25"/>
      <c r="E1" s="25"/>
      <c r="F1" s="25"/>
      <c r="G1" s="31"/>
      <c r="H1" s="31"/>
      <c r="I1" s="169" t="s">
        <v>332</v>
      </c>
      <c r="J1" s="215"/>
      <c r="K1" s="215"/>
      <c r="L1" s="215"/>
    </row>
    <row r="2" spans="1:12" ht="71.25" customHeight="1" x14ac:dyDescent="0.25">
      <c r="A2" s="216" t="s">
        <v>269</v>
      </c>
      <c r="B2" s="216"/>
      <c r="C2" s="216"/>
      <c r="D2" s="216"/>
      <c r="E2" s="216"/>
      <c r="F2" s="216"/>
      <c r="G2" s="216"/>
      <c r="H2" s="216"/>
      <c r="I2" s="216"/>
      <c r="J2" s="216"/>
      <c r="K2" s="216"/>
      <c r="L2" s="216"/>
    </row>
    <row r="3" spans="1:12" x14ac:dyDescent="0.25">
      <c r="A3" s="217" t="s">
        <v>0</v>
      </c>
      <c r="B3" s="196" t="s">
        <v>124</v>
      </c>
      <c r="C3" s="217" t="s">
        <v>125</v>
      </c>
      <c r="D3" s="218"/>
      <c r="E3" s="218"/>
      <c r="F3" s="218"/>
      <c r="G3" s="218"/>
      <c r="H3" s="217" t="s">
        <v>126</v>
      </c>
      <c r="I3" s="218"/>
      <c r="J3" s="218"/>
      <c r="K3" s="218"/>
      <c r="L3" s="218"/>
    </row>
    <row r="4" spans="1:12" ht="92.25" customHeight="1" x14ac:dyDescent="0.25">
      <c r="A4" s="217"/>
      <c r="B4" s="198"/>
      <c r="C4" s="16" t="s">
        <v>157</v>
      </c>
      <c r="D4" s="16" t="s">
        <v>158</v>
      </c>
      <c r="E4" s="16" t="s">
        <v>159</v>
      </c>
      <c r="F4" s="16" t="s">
        <v>160</v>
      </c>
      <c r="G4" s="16" t="s">
        <v>161</v>
      </c>
      <c r="H4" s="16" t="s">
        <v>157</v>
      </c>
      <c r="I4" s="16" t="s">
        <v>158</v>
      </c>
      <c r="J4" s="62" t="s">
        <v>159</v>
      </c>
      <c r="K4" s="16" t="s">
        <v>160</v>
      </c>
      <c r="L4" s="16" t="s">
        <v>161</v>
      </c>
    </row>
    <row r="5" spans="1:12" x14ac:dyDescent="0.25">
      <c r="A5" s="19">
        <v>1</v>
      </c>
      <c r="B5" s="19">
        <v>2</v>
      </c>
      <c r="C5" s="77">
        <v>3</v>
      </c>
      <c r="D5" s="77">
        <v>4</v>
      </c>
      <c r="E5" s="77">
        <v>5</v>
      </c>
      <c r="F5" s="77">
        <v>6</v>
      </c>
      <c r="G5" s="77">
        <v>7</v>
      </c>
      <c r="H5" s="19">
        <v>8</v>
      </c>
      <c r="I5" s="19">
        <v>9</v>
      </c>
      <c r="J5" s="65">
        <v>10</v>
      </c>
      <c r="K5" s="19">
        <v>11</v>
      </c>
      <c r="L5" s="19">
        <v>12</v>
      </c>
    </row>
    <row r="6" spans="1:12" ht="55.5" customHeight="1" x14ac:dyDescent="0.25">
      <c r="A6" s="223"/>
      <c r="B6" s="228" t="s">
        <v>265</v>
      </c>
      <c r="C6" s="230">
        <v>108</v>
      </c>
      <c r="D6" s="230">
        <v>109</v>
      </c>
      <c r="E6" s="230">
        <v>109</v>
      </c>
      <c r="F6" s="230">
        <v>109</v>
      </c>
      <c r="G6" s="230">
        <v>109</v>
      </c>
      <c r="H6" s="221">
        <f>'Приложение 6'!E31</f>
        <v>52403.697</v>
      </c>
      <c r="I6" s="221">
        <f>'Приложение 6'!F31</f>
        <v>51752.43</v>
      </c>
      <c r="J6" s="221">
        <f>'Приложение 6'!G31</f>
        <v>53896.43</v>
      </c>
      <c r="K6" s="221">
        <f>'Приложение 6'!H31</f>
        <v>53896.43</v>
      </c>
      <c r="L6" s="221">
        <f>'Приложение 6'!I31</f>
        <v>53896.43</v>
      </c>
    </row>
    <row r="7" spans="1:12" ht="30.75" customHeight="1" x14ac:dyDescent="0.25">
      <c r="A7" s="224"/>
      <c r="B7" s="229"/>
      <c r="C7" s="231"/>
      <c r="D7" s="231"/>
      <c r="E7" s="231"/>
      <c r="F7" s="231"/>
      <c r="G7" s="231"/>
      <c r="H7" s="222"/>
      <c r="I7" s="222"/>
      <c r="J7" s="222"/>
      <c r="K7" s="222"/>
      <c r="L7" s="222"/>
    </row>
    <row r="8" spans="1:12" ht="53.25" customHeight="1" x14ac:dyDescent="0.25">
      <c r="A8" s="226"/>
      <c r="B8" s="196" t="s">
        <v>134</v>
      </c>
      <c r="C8" s="211">
        <v>139330</v>
      </c>
      <c r="D8" s="211">
        <v>139335</v>
      </c>
      <c r="E8" s="211">
        <v>139340</v>
      </c>
      <c r="F8" s="211">
        <v>139340</v>
      </c>
      <c r="G8" s="211">
        <v>139340</v>
      </c>
      <c r="H8" s="225">
        <f>'Приложение 6'!E108</f>
        <v>18542</v>
      </c>
      <c r="I8" s="225">
        <f>'Приложение 6'!F108</f>
        <v>18360</v>
      </c>
      <c r="J8" s="225">
        <f>'Приложение 6'!G108</f>
        <v>19179</v>
      </c>
      <c r="K8" s="225">
        <f>'Приложение 6'!H108</f>
        <v>19179</v>
      </c>
      <c r="L8" s="225">
        <f>'Приложение 6'!I108</f>
        <v>19179</v>
      </c>
    </row>
    <row r="9" spans="1:12" ht="25.5" customHeight="1" x14ac:dyDescent="0.25">
      <c r="A9" s="226"/>
      <c r="B9" s="198"/>
      <c r="C9" s="212"/>
      <c r="D9" s="212"/>
      <c r="E9" s="212"/>
      <c r="F9" s="212"/>
      <c r="G9" s="212"/>
      <c r="H9" s="219"/>
      <c r="I9" s="219"/>
      <c r="J9" s="219"/>
      <c r="K9" s="219"/>
      <c r="L9" s="219"/>
    </row>
    <row r="10" spans="1:12" ht="95.25" customHeight="1" x14ac:dyDescent="0.25">
      <c r="A10" s="226"/>
      <c r="B10" s="196" t="s">
        <v>135</v>
      </c>
      <c r="C10" s="211">
        <v>5200</v>
      </c>
      <c r="D10" s="211">
        <v>5200</v>
      </c>
      <c r="E10" s="211">
        <v>5200</v>
      </c>
      <c r="F10" s="211">
        <v>5200</v>
      </c>
      <c r="G10" s="211">
        <v>5200</v>
      </c>
      <c r="H10" s="219"/>
      <c r="I10" s="219"/>
      <c r="J10" s="219"/>
      <c r="K10" s="219"/>
      <c r="L10" s="219"/>
    </row>
    <row r="11" spans="1:12" ht="56.25" customHeight="1" x14ac:dyDescent="0.25">
      <c r="A11" s="226"/>
      <c r="B11" s="198"/>
      <c r="C11" s="212"/>
      <c r="D11" s="212"/>
      <c r="E11" s="212"/>
      <c r="F11" s="212"/>
      <c r="G11" s="212"/>
      <c r="H11" s="219"/>
      <c r="I11" s="219"/>
      <c r="J11" s="219"/>
      <c r="K11" s="219"/>
      <c r="L11" s="219"/>
    </row>
    <row r="12" spans="1:12" ht="35.25" customHeight="1" x14ac:dyDescent="0.25">
      <c r="A12" s="226"/>
      <c r="B12" s="196" t="s">
        <v>136</v>
      </c>
      <c r="C12" s="211">
        <v>7050</v>
      </c>
      <c r="D12" s="211">
        <v>7100</v>
      </c>
      <c r="E12" s="211">
        <v>7150</v>
      </c>
      <c r="F12" s="211">
        <v>7150</v>
      </c>
      <c r="G12" s="211">
        <v>7150</v>
      </c>
      <c r="H12" s="219"/>
      <c r="I12" s="219"/>
      <c r="J12" s="219"/>
      <c r="K12" s="219"/>
      <c r="L12" s="219"/>
    </row>
    <row r="13" spans="1:12" ht="9" customHeight="1" x14ac:dyDescent="0.25">
      <c r="A13" s="227"/>
      <c r="B13" s="198"/>
      <c r="C13" s="212"/>
      <c r="D13" s="212"/>
      <c r="E13" s="212"/>
      <c r="F13" s="212"/>
      <c r="G13" s="212"/>
      <c r="H13" s="220"/>
      <c r="I13" s="220"/>
      <c r="J13" s="220"/>
      <c r="K13" s="220"/>
      <c r="L13" s="220"/>
    </row>
    <row r="14" spans="1:12" ht="39.75" customHeight="1" x14ac:dyDescent="0.25">
      <c r="A14" s="226"/>
      <c r="B14" s="196" t="s">
        <v>139</v>
      </c>
      <c r="C14" s="211">
        <v>16900</v>
      </c>
      <c r="D14" s="211">
        <v>17000</v>
      </c>
      <c r="E14" s="211">
        <v>17100</v>
      </c>
      <c r="F14" s="211">
        <v>17100</v>
      </c>
      <c r="G14" s="211">
        <v>17100</v>
      </c>
      <c r="H14" s="219">
        <f>'Приложение 6'!E192</f>
        <v>7122.7330000000002</v>
      </c>
      <c r="I14" s="219">
        <f>'Приложение 6'!F192</f>
        <v>7026</v>
      </c>
      <c r="J14" s="219">
        <f>'Приложение 6'!G192</f>
        <v>7316</v>
      </c>
      <c r="K14" s="219">
        <f>'Приложение 6'!H192</f>
        <v>7316</v>
      </c>
      <c r="L14" s="219">
        <f>'Приложение 6'!I192</f>
        <v>7316</v>
      </c>
    </row>
    <row r="15" spans="1:12" ht="23.25" customHeight="1" x14ac:dyDescent="0.25">
      <c r="A15" s="226"/>
      <c r="B15" s="198"/>
      <c r="C15" s="212"/>
      <c r="D15" s="212"/>
      <c r="E15" s="212"/>
      <c r="F15" s="212"/>
      <c r="G15" s="212"/>
      <c r="H15" s="219"/>
      <c r="I15" s="219"/>
      <c r="J15" s="219"/>
      <c r="K15" s="219"/>
      <c r="L15" s="219"/>
    </row>
    <row r="16" spans="1:12" ht="43.5" customHeight="1" x14ac:dyDescent="0.25">
      <c r="A16" s="226"/>
      <c r="B16" s="196" t="s">
        <v>137</v>
      </c>
      <c r="C16" s="213">
        <v>77150</v>
      </c>
      <c r="D16" s="213">
        <v>77450</v>
      </c>
      <c r="E16" s="213">
        <v>77600</v>
      </c>
      <c r="F16" s="213">
        <v>77600</v>
      </c>
      <c r="G16" s="213">
        <v>77600</v>
      </c>
      <c r="H16" s="219"/>
      <c r="I16" s="219"/>
      <c r="J16" s="219"/>
      <c r="K16" s="219"/>
      <c r="L16" s="219"/>
    </row>
    <row r="17" spans="1:12" ht="34.5" customHeight="1" x14ac:dyDescent="0.25">
      <c r="A17" s="226"/>
      <c r="B17" s="198"/>
      <c r="C17" s="214"/>
      <c r="D17" s="214"/>
      <c r="E17" s="214"/>
      <c r="F17" s="214"/>
      <c r="G17" s="214"/>
      <c r="H17" s="219"/>
      <c r="I17" s="219"/>
      <c r="J17" s="219"/>
      <c r="K17" s="219"/>
      <c r="L17" s="219"/>
    </row>
    <row r="18" spans="1:12" ht="32.25" customHeight="1" x14ac:dyDescent="0.25">
      <c r="A18" s="226"/>
      <c r="B18" s="196" t="s">
        <v>138</v>
      </c>
      <c r="C18" s="211">
        <v>12</v>
      </c>
      <c r="D18" s="211">
        <v>12</v>
      </c>
      <c r="E18" s="211">
        <v>12</v>
      </c>
      <c r="F18" s="211">
        <v>12</v>
      </c>
      <c r="G18" s="211">
        <v>12</v>
      </c>
      <c r="H18" s="219"/>
      <c r="I18" s="219"/>
      <c r="J18" s="219"/>
      <c r="K18" s="219"/>
      <c r="L18" s="219"/>
    </row>
    <row r="19" spans="1:12" ht="29.25" customHeight="1" x14ac:dyDescent="0.25">
      <c r="A19" s="227"/>
      <c r="B19" s="198"/>
      <c r="C19" s="212"/>
      <c r="D19" s="212"/>
      <c r="E19" s="212"/>
      <c r="F19" s="212"/>
      <c r="G19" s="212"/>
      <c r="H19" s="220"/>
      <c r="I19" s="220"/>
      <c r="J19" s="220"/>
      <c r="K19" s="220"/>
      <c r="L19" s="220"/>
    </row>
    <row r="20" spans="1:12" ht="63" customHeight="1" x14ac:dyDescent="0.25">
      <c r="A20" s="232"/>
      <c r="B20" s="196" t="s">
        <v>150</v>
      </c>
      <c r="C20" s="211">
        <v>14388</v>
      </c>
      <c r="D20" s="211">
        <v>13563</v>
      </c>
      <c r="E20" s="211">
        <v>13431</v>
      </c>
      <c r="F20" s="211">
        <v>13431</v>
      </c>
      <c r="G20" s="211">
        <v>13431</v>
      </c>
      <c r="H20" s="225">
        <f>'Приложение 6'!E262</f>
        <v>18615.47</v>
      </c>
      <c r="I20" s="225">
        <f>'Приложение 6'!F262</f>
        <v>19088.47</v>
      </c>
      <c r="J20" s="225">
        <f>'Приложение 6'!G262</f>
        <v>20024.47</v>
      </c>
      <c r="K20" s="225">
        <f>'Приложение 6'!H262</f>
        <v>20024.47</v>
      </c>
      <c r="L20" s="225">
        <f>'Приложение 6'!I262</f>
        <v>20024.47</v>
      </c>
    </row>
    <row r="21" spans="1:12" ht="19.5" customHeight="1" x14ac:dyDescent="0.25">
      <c r="A21" s="232"/>
      <c r="B21" s="198"/>
      <c r="C21" s="212"/>
      <c r="D21" s="212"/>
      <c r="E21" s="212"/>
      <c r="F21" s="212"/>
      <c r="G21" s="212"/>
      <c r="H21" s="219"/>
      <c r="I21" s="219"/>
      <c r="J21" s="219"/>
      <c r="K21" s="219"/>
      <c r="L21" s="219"/>
    </row>
    <row r="22" spans="1:12" ht="44.25" customHeight="1" x14ac:dyDescent="0.25">
      <c r="A22" s="232"/>
      <c r="B22" s="196" t="s">
        <v>151</v>
      </c>
      <c r="C22" s="211">
        <v>40</v>
      </c>
      <c r="D22" s="211">
        <v>45</v>
      </c>
      <c r="E22" s="211">
        <v>45</v>
      </c>
      <c r="F22" s="211">
        <v>45</v>
      </c>
      <c r="G22" s="211">
        <v>45</v>
      </c>
      <c r="H22" s="219"/>
      <c r="I22" s="219"/>
      <c r="J22" s="219"/>
      <c r="K22" s="219"/>
      <c r="L22" s="219"/>
    </row>
    <row r="23" spans="1:12" ht="34.5" customHeight="1" x14ac:dyDescent="0.25">
      <c r="A23" s="232"/>
      <c r="B23" s="198"/>
      <c r="C23" s="212"/>
      <c r="D23" s="212"/>
      <c r="E23" s="212"/>
      <c r="F23" s="212"/>
      <c r="G23" s="212"/>
      <c r="H23" s="219"/>
      <c r="I23" s="219"/>
      <c r="J23" s="219"/>
      <c r="K23" s="219"/>
      <c r="L23" s="219"/>
    </row>
    <row r="24" spans="1:12" ht="47.25" customHeight="1" x14ac:dyDescent="0.25">
      <c r="A24" s="232"/>
      <c r="B24" s="196" t="s">
        <v>152</v>
      </c>
      <c r="C24" s="211">
        <v>12</v>
      </c>
      <c r="D24" s="211">
        <v>12</v>
      </c>
      <c r="E24" s="211">
        <v>12</v>
      </c>
      <c r="F24" s="211">
        <v>12</v>
      </c>
      <c r="G24" s="211">
        <v>12</v>
      </c>
      <c r="H24" s="219"/>
      <c r="I24" s="219"/>
      <c r="J24" s="219"/>
      <c r="K24" s="219"/>
      <c r="L24" s="219"/>
    </row>
    <row r="25" spans="1:12" ht="30" customHeight="1" x14ac:dyDescent="0.25">
      <c r="A25" s="232"/>
      <c r="B25" s="198"/>
      <c r="C25" s="212"/>
      <c r="D25" s="212"/>
      <c r="E25" s="212"/>
      <c r="F25" s="212"/>
      <c r="G25" s="212"/>
      <c r="H25" s="219"/>
      <c r="I25" s="219"/>
      <c r="J25" s="219"/>
      <c r="K25" s="219"/>
      <c r="L25" s="219"/>
    </row>
    <row r="26" spans="1:12" ht="46.5" customHeight="1" x14ac:dyDescent="0.25">
      <c r="A26" s="232"/>
      <c r="B26" s="196" t="s">
        <v>153</v>
      </c>
      <c r="C26" s="211">
        <v>31</v>
      </c>
      <c r="D26" s="211">
        <v>32</v>
      </c>
      <c r="E26" s="211">
        <v>32</v>
      </c>
      <c r="F26" s="211">
        <v>32</v>
      </c>
      <c r="G26" s="211">
        <v>32</v>
      </c>
      <c r="H26" s="219"/>
      <c r="I26" s="219"/>
      <c r="J26" s="219"/>
      <c r="K26" s="219"/>
      <c r="L26" s="219"/>
    </row>
    <row r="27" spans="1:12" ht="31.5" customHeight="1" x14ac:dyDescent="0.25">
      <c r="A27" s="232"/>
      <c r="B27" s="198"/>
      <c r="C27" s="212"/>
      <c r="D27" s="212"/>
      <c r="E27" s="212"/>
      <c r="F27" s="212"/>
      <c r="G27" s="212"/>
      <c r="H27" s="219"/>
      <c r="I27" s="219"/>
      <c r="J27" s="219"/>
      <c r="K27" s="219"/>
      <c r="L27" s="219"/>
    </row>
    <row r="28" spans="1:12" ht="48.75" customHeight="1" x14ac:dyDescent="0.25">
      <c r="A28" s="232"/>
      <c r="B28" s="228" t="s">
        <v>302</v>
      </c>
      <c r="C28" s="211">
        <v>43</v>
      </c>
      <c r="D28" s="211">
        <v>46</v>
      </c>
      <c r="E28" s="211">
        <v>49</v>
      </c>
      <c r="F28" s="211">
        <v>49</v>
      </c>
      <c r="G28" s="211">
        <v>49</v>
      </c>
      <c r="H28" s="219"/>
      <c r="I28" s="219"/>
      <c r="J28" s="219"/>
      <c r="K28" s="219"/>
      <c r="L28" s="219"/>
    </row>
    <row r="29" spans="1:12" ht="30.75" customHeight="1" x14ac:dyDescent="0.25">
      <c r="A29" s="232"/>
      <c r="B29" s="229"/>
      <c r="C29" s="212"/>
      <c r="D29" s="212"/>
      <c r="E29" s="212"/>
      <c r="F29" s="212"/>
      <c r="G29" s="212"/>
      <c r="H29" s="220"/>
      <c r="I29" s="220"/>
      <c r="J29" s="220"/>
      <c r="K29" s="220"/>
      <c r="L29" s="220"/>
    </row>
  </sheetData>
  <mergeCells count="106">
    <mergeCell ref="J20:J29"/>
    <mergeCell ref="K20:K29"/>
    <mergeCell ref="L20:L29"/>
    <mergeCell ref="A28:A29"/>
    <mergeCell ref="B28:B29"/>
    <mergeCell ref="A26:A27"/>
    <mergeCell ref="B26:B27"/>
    <mergeCell ref="A24:A25"/>
    <mergeCell ref="B24:B25"/>
    <mergeCell ref="I20:I29"/>
    <mergeCell ref="A22:A23"/>
    <mergeCell ref="B22:B23"/>
    <mergeCell ref="A20:A21"/>
    <mergeCell ref="B20:B21"/>
    <mergeCell ref="C20:C21"/>
    <mergeCell ref="C24:C25"/>
    <mergeCell ref="D24:D25"/>
    <mergeCell ref="E24:E25"/>
    <mergeCell ref="F24:F25"/>
    <mergeCell ref="G24:G25"/>
    <mergeCell ref="D20:D21"/>
    <mergeCell ref="E20:E21"/>
    <mergeCell ref="F20:F21"/>
    <mergeCell ref="G20:G21"/>
    <mergeCell ref="B6:B7"/>
    <mergeCell ref="B8:B9"/>
    <mergeCell ref="B10:B11"/>
    <mergeCell ref="B18:B19"/>
    <mergeCell ref="A14:A19"/>
    <mergeCell ref="B16:B17"/>
    <mergeCell ref="B14:B15"/>
    <mergeCell ref="H20:H29"/>
    <mergeCell ref="C8:C9"/>
    <mergeCell ref="D8:D9"/>
    <mergeCell ref="E8:E9"/>
    <mergeCell ref="F8:F9"/>
    <mergeCell ref="G8:G9"/>
    <mergeCell ref="C6:C7"/>
    <mergeCell ref="D6:D7"/>
    <mergeCell ref="E6:E7"/>
    <mergeCell ref="F6:F7"/>
    <mergeCell ref="G6:G7"/>
    <mergeCell ref="C12:C13"/>
    <mergeCell ref="D12:D13"/>
    <mergeCell ref="E12:E13"/>
    <mergeCell ref="F12:F13"/>
    <mergeCell ref="G12:G13"/>
    <mergeCell ref="C10:C11"/>
    <mergeCell ref="I1:L1"/>
    <mergeCell ref="A2:L2"/>
    <mergeCell ref="A3:A4"/>
    <mergeCell ref="B3:B4"/>
    <mergeCell ref="C3:G3"/>
    <mergeCell ref="H3:L3"/>
    <mergeCell ref="H14:H19"/>
    <mergeCell ref="I14:I19"/>
    <mergeCell ref="J14:J19"/>
    <mergeCell ref="K14:K19"/>
    <mergeCell ref="L14:L19"/>
    <mergeCell ref="K6:K7"/>
    <mergeCell ref="L6:L7"/>
    <mergeCell ref="A6:A7"/>
    <mergeCell ref="K8:K13"/>
    <mergeCell ref="L8:L13"/>
    <mergeCell ref="I6:I7"/>
    <mergeCell ref="H6:H7"/>
    <mergeCell ref="J6:J7"/>
    <mergeCell ref="B12:B13"/>
    <mergeCell ref="H8:H13"/>
    <mergeCell ref="I8:I13"/>
    <mergeCell ref="J8:J13"/>
    <mergeCell ref="A8:A13"/>
    <mergeCell ref="D10:D11"/>
    <mergeCell ref="E10:E11"/>
    <mergeCell ref="F10:F11"/>
    <mergeCell ref="G10:G11"/>
    <mergeCell ref="C14:C15"/>
    <mergeCell ref="D14:D15"/>
    <mergeCell ref="E14:E15"/>
    <mergeCell ref="F14:F15"/>
    <mergeCell ref="G14:G15"/>
    <mergeCell ref="C18:C19"/>
    <mergeCell ref="D18:D19"/>
    <mergeCell ref="E18:E19"/>
    <mergeCell ref="F18:F19"/>
    <mergeCell ref="G18:G19"/>
    <mergeCell ref="C16:C17"/>
    <mergeCell ref="D16:D17"/>
    <mergeCell ref="E16:E17"/>
    <mergeCell ref="F16:F17"/>
    <mergeCell ref="G16:G17"/>
    <mergeCell ref="C22:C23"/>
    <mergeCell ref="D22:D23"/>
    <mergeCell ref="E22:E23"/>
    <mergeCell ref="F22:F23"/>
    <mergeCell ref="G22:G23"/>
    <mergeCell ref="C28:C29"/>
    <mergeCell ref="D28:D29"/>
    <mergeCell ref="E28:E29"/>
    <mergeCell ref="F28:F29"/>
    <mergeCell ref="G28:G29"/>
    <mergeCell ref="C26:C27"/>
    <mergeCell ref="D26:D27"/>
    <mergeCell ref="E26:E27"/>
    <mergeCell ref="F26:F27"/>
    <mergeCell ref="G26:G27"/>
  </mergeCells>
  <pageMargins left="0.31496062992125984" right="0.31496062992125984" top="0.39370078740157483" bottom="0.35433070866141736" header="0.19685039370078741" footer="0.11811023622047245"/>
  <pageSetup paperSize="9" scale="80" firstPageNumber="25" orientation="landscape" useFirstPageNumber="1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M344"/>
  <sheetViews>
    <sheetView view="pageLayout" workbookViewId="0">
      <selection activeCell="D142" sqref="D142"/>
    </sheetView>
  </sheetViews>
  <sheetFormatPr defaultRowHeight="15" x14ac:dyDescent="0.25"/>
  <cols>
    <col min="1" max="1" width="7.42578125" customWidth="1"/>
    <col min="2" max="2" width="18.7109375" customWidth="1"/>
    <col min="3" max="3" width="23.28515625" customWidth="1"/>
    <col min="4" max="4" width="22.42578125" customWidth="1"/>
    <col min="5" max="5" width="14.85546875" customWidth="1"/>
    <col min="6" max="6" width="14.140625" customWidth="1"/>
    <col min="7" max="7" width="14.140625" style="40" customWidth="1"/>
    <col min="8" max="8" width="14.42578125" customWidth="1"/>
    <col min="9" max="9" width="15.5703125" customWidth="1"/>
    <col min="10" max="10" width="12.5703125" bestFit="1" customWidth="1"/>
    <col min="11" max="11" width="11.85546875" bestFit="1" customWidth="1"/>
  </cols>
  <sheetData>
    <row r="2" spans="1:13" ht="76.5" customHeight="1" x14ac:dyDescent="0.25">
      <c r="A2" s="11"/>
      <c r="B2" s="11"/>
      <c r="C2" s="11"/>
      <c r="D2" s="11"/>
      <c r="E2" s="11"/>
      <c r="F2" s="11"/>
      <c r="G2" s="244" t="s">
        <v>329</v>
      </c>
      <c r="H2" s="244"/>
      <c r="I2" s="244"/>
      <c r="J2" s="11"/>
      <c r="K2" s="11"/>
      <c r="L2" s="11"/>
      <c r="M2" s="11"/>
    </row>
    <row r="3" spans="1:13" ht="60.75" customHeight="1" x14ac:dyDescent="0.25">
      <c r="A3" s="245" t="s">
        <v>270</v>
      </c>
      <c r="B3" s="245"/>
      <c r="C3" s="245"/>
      <c r="D3" s="245"/>
      <c r="E3" s="245"/>
      <c r="F3" s="245"/>
      <c r="G3" s="245"/>
      <c r="H3" s="245"/>
      <c r="I3" s="245"/>
      <c r="J3" s="11"/>
      <c r="K3" s="11"/>
      <c r="L3" s="11"/>
      <c r="M3" s="11"/>
    </row>
    <row r="4" spans="1:13" ht="15.75" x14ac:dyDescent="0.25">
      <c r="A4" s="239" t="s">
        <v>0</v>
      </c>
      <c r="B4" s="239" t="s">
        <v>41</v>
      </c>
      <c r="C4" s="254" t="s">
        <v>162</v>
      </c>
      <c r="D4" s="239" t="s">
        <v>42</v>
      </c>
      <c r="E4" s="250" t="s">
        <v>43</v>
      </c>
      <c r="F4" s="250"/>
      <c r="G4" s="250"/>
      <c r="H4" s="250"/>
      <c r="I4" s="250"/>
    </row>
    <row r="5" spans="1:13" ht="63" x14ac:dyDescent="0.25">
      <c r="A5" s="241"/>
      <c r="B5" s="241"/>
      <c r="C5" s="255"/>
      <c r="D5" s="241"/>
      <c r="E5" s="3" t="s">
        <v>157</v>
      </c>
      <c r="F5" s="4" t="s">
        <v>158</v>
      </c>
      <c r="G5" s="69" t="s">
        <v>159</v>
      </c>
      <c r="H5" s="3" t="s">
        <v>160</v>
      </c>
      <c r="I5" s="3" t="s">
        <v>161</v>
      </c>
    </row>
    <row r="6" spans="1:13" ht="15.75" x14ac:dyDescent="0.25">
      <c r="A6" s="4">
        <v>1</v>
      </c>
      <c r="B6" s="4">
        <v>2</v>
      </c>
      <c r="C6" s="69">
        <v>3</v>
      </c>
      <c r="D6" s="4">
        <v>4</v>
      </c>
      <c r="E6" s="4">
        <v>5</v>
      </c>
      <c r="F6" s="4">
        <v>6</v>
      </c>
      <c r="G6" s="69">
        <v>7</v>
      </c>
      <c r="H6" s="4">
        <v>8</v>
      </c>
      <c r="I6" s="4">
        <v>9</v>
      </c>
    </row>
    <row r="7" spans="1:13" ht="15.75" x14ac:dyDescent="0.25">
      <c r="A7" s="251">
        <v>1</v>
      </c>
      <c r="B7" s="251" t="s">
        <v>272</v>
      </c>
      <c r="C7" s="239"/>
      <c r="D7" s="1" t="s">
        <v>44</v>
      </c>
      <c r="E7" s="121">
        <f t="shared" ref="E7:I13" si="0">E14+E91+E175+E245+E330+E337</f>
        <v>118452.56298</v>
      </c>
      <c r="F7" s="121">
        <f t="shared" si="0"/>
        <v>113466.97</v>
      </c>
      <c r="G7" s="121">
        <f t="shared" si="0"/>
        <v>118064.97</v>
      </c>
      <c r="H7" s="121">
        <f t="shared" si="0"/>
        <v>118064.97</v>
      </c>
      <c r="I7" s="121">
        <f t="shared" si="0"/>
        <v>118064.97</v>
      </c>
    </row>
    <row r="8" spans="1:13" ht="63" customHeight="1" x14ac:dyDescent="0.25">
      <c r="A8" s="251"/>
      <c r="B8" s="251"/>
      <c r="C8" s="240"/>
      <c r="D8" s="2" t="s">
        <v>45</v>
      </c>
      <c r="E8" s="121">
        <f t="shared" si="0"/>
        <v>0</v>
      </c>
      <c r="F8" s="121">
        <f t="shared" si="0"/>
        <v>0</v>
      </c>
      <c r="G8" s="121">
        <f t="shared" si="0"/>
        <v>0</v>
      </c>
      <c r="H8" s="121">
        <f t="shared" si="0"/>
        <v>0</v>
      </c>
      <c r="I8" s="121">
        <f t="shared" si="0"/>
        <v>0</v>
      </c>
    </row>
    <row r="9" spans="1:13" ht="33.75" customHeight="1" x14ac:dyDescent="0.25">
      <c r="A9" s="251"/>
      <c r="B9" s="251"/>
      <c r="C9" s="240"/>
      <c r="D9" s="2" t="s">
        <v>46</v>
      </c>
      <c r="E9" s="121">
        <f t="shared" si="0"/>
        <v>0</v>
      </c>
      <c r="F9" s="121">
        <f t="shared" si="0"/>
        <v>0</v>
      </c>
      <c r="G9" s="121">
        <f t="shared" si="0"/>
        <v>0</v>
      </c>
      <c r="H9" s="121">
        <f t="shared" si="0"/>
        <v>0</v>
      </c>
      <c r="I9" s="121">
        <f t="shared" si="0"/>
        <v>0</v>
      </c>
    </row>
    <row r="10" spans="1:13" ht="47.25" x14ac:dyDescent="0.25">
      <c r="A10" s="251"/>
      <c r="B10" s="251"/>
      <c r="C10" s="240"/>
      <c r="D10" s="2" t="s">
        <v>47</v>
      </c>
      <c r="E10" s="121">
        <f t="shared" si="0"/>
        <v>110352.08583</v>
      </c>
      <c r="F10" s="121">
        <f t="shared" si="0"/>
        <v>105893.01999999999</v>
      </c>
      <c r="G10" s="121">
        <f t="shared" si="0"/>
        <v>110491.01999999999</v>
      </c>
      <c r="H10" s="121">
        <f t="shared" si="0"/>
        <v>110491.01999999999</v>
      </c>
      <c r="I10" s="121">
        <f t="shared" si="0"/>
        <v>110491.01999999999</v>
      </c>
      <c r="J10" s="81"/>
    </row>
    <row r="11" spans="1:13" ht="46.5" customHeight="1" x14ac:dyDescent="0.25">
      <c r="A11" s="251"/>
      <c r="B11" s="251"/>
      <c r="C11" s="240"/>
      <c r="D11" s="2" t="s">
        <v>48</v>
      </c>
      <c r="E11" s="121">
        <f t="shared" si="0"/>
        <v>0</v>
      </c>
      <c r="F11" s="121">
        <f t="shared" si="0"/>
        <v>0</v>
      </c>
      <c r="G11" s="121">
        <f t="shared" si="0"/>
        <v>0</v>
      </c>
      <c r="H11" s="121">
        <f t="shared" si="0"/>
        <v>0</v>
      </c>
      <c r="I11" s="121">
        <f t="shared" si="0"/>
        <v>0</v>
      </c>
      <c r="K11" s="131"/>
    </row>
    <row r="12" spans="1:13" ht="45.75" customHeight="1" x14ac:dyDescent="0.25">
      <c r="A12" s="251"/>
      <c r="B12" s="251"/>
      <c r="C12" s="240"/>
      <c r="D12" s="2" t="s">
        <v>49</v>
      </c>
      <c r="E12" s="121">
        <f t="shared" si="0"/>
        <v>0</v>
      </c>
      <c r="F12" s="121">
        <f t="shared" si="0"/>
        <v>0</v>
      </c>
      <c r="G12" s="121">
        <f t="shared" si="0"/>
        <v>0</v>
      </c>
      <c r="H12" s="121">
        <f t="shared" si="0"/>
        <v>0</v>
      </c>
      <c r="I12" s="121">
        <f t="shared" si="0"/>
        <v>0</v>
      </c>
    </row>
    <row r="13" spans="1:13" ht="31.5" x14ac:dyDescent="0.25">
      <c r="A13" s="251"/>
      <c r="B13" s="252"/>
      <c r="C13" s="241"/>
      <c r="D13" s="2" t="s">
        <v>50</v>
      </c>
      <c r="E13" s="121">
        <f t="shared" si="0"/>
        <v>8100.4771500000006</v>
      </c>
      <c r="F13" s="121">
        <f t="shared" si="0"/>
        <v>7573.95</v>
      </c>
      <c r="G13" s="121">
        <f t="shared" si="0"/>
        <v>7573.95</v>
      </c>
      <c r="H13" s="121">
        <f t="shared" si="0"/>
        <v>7573.95</v>
      </c>
      <c r="I13" s="121">
        <f t="shared" si="0"/>
        <v>7573.95</v>
      </c>
    </row>
    <row r="14" spans="1:13" ht="15.75" x14ac:dyDescent="0.25">
      <c r="A14" s="253">
        <f>A7+1</f>
        <v>2</v>
      </c>
      <c r="B14" s="2" t="s">
        <v>51</v>
      </c>
      <c r="C14" s="9"/>
      <c r="D14" s="8" t="s">
        <v>44</v>
      </c>
      <c r="E14" s="121">
        <f>SUM(E15:E20)</f>
        <v>58708.656999999999</v>
      </c>
      <c r="F14" s="121">
        <f t="shared" ref="F14:I14" si="1">SUM(F15:F20)</f>
        <v>56726.38</v>
      </c>
      <c r="G14" s="121">
        <f t="shared" si="1"/>
        <v>58870.38</v>
      </c>
      <c r="H14" s="121">
        <f t="shared" si="1"/>
        <v>58870.38</v>
      </c>
      <c r="I14" s="121">
        <f t="shared" si="1"/>
        <v>58870.38</v>
      </c>
    </row>
    <row r="15" spans="1:13" ht="78.75" x14ac:dyDescent="0.25">
      <c r="A15" s="251"/>
      <c r="B15" s="237" t="s">
        <v>273</v>
      </c>
      <c r="C15" s="236" t="s">
        <v>246</v>
      </c>
      <c r="D15" s="1" t="s">
        <v>45</v>
      </c>
      <c r="E15" s="121">
        <f>E29+E36+E43+E50+E57+E64+E71</f>
        <v>0</v>
      </c>
      <c r="F15" s="121">
        <f t="shared" ref="F15:I15" si="2">F29+F36+F43+F50+F57+F64+F71</f>
        <v>0</v>
      </c>
      <c r="G15" s="121">
        <f t="shared" si="2"/>
        <v>0</v>
      </c>
      <c r="H15" s="121">
        <f t="shared" si="2"/>
        <v>0</v>
      </c>
      <c r="I15" s="121">
        <f t="shared" si="2"/>
        <v>0</v>
      </c>
    </row>
    <row r="16" spans="1:13" ht="30.75" customHeight="1" x14ac:dyDescent="0.25">
      <c r="A16" s="251"/>
      <c r="B16" s="237"/>
      <c r="C16" s="237"/>
      <c r="D16" s="1" t="s">
        <v>46</v>
      </c>
      <c r="E16" s="121">
        <f>E30+E37+E44+E51+E58+E65+E72</f>
        <v>0</v>
      </c>
      <c r="F16" s="121">
        <f t="shared" ref="F16:I16" si="3">F30+F37+F44+F51+F58+F65+F72</f>
        <v>0</v>
      </c>
      <c r="G16" s="121">
        <f t="shared" si="3"/>
        <v>0</v>
      </c>
      <c r="H16" s="121">
        <f t="shared" si="3"/>
        <v>0</v>
      </c>
      <c r="I16" s="121">
        <f t="shared" si="3"/>
        <v>0</v>
      </c>
    </row>
    <row r="17" spans="1:10" ht="47.25" x14ac:dyDescent="0.25">
      <c r="A17" s="251"/>
      <c r="B17" s="237"/>
      <c r="C17" s="237"/>
      <c r="D17" s="1" t="s">
        <v>47</v>
      </c>
      <c r="E17" s="121">
        <f>E31+E38+E45+E52+E59+E66+E73+E80+E87</f>
        <v>53681.197</v>
      </c>
      <c r="F17" s="121">
        <f>F31+F38+F45+F52+F59+F66+F73+F80+F87</f>
        <v>51752.43</v>
      </c>
      <c r="G17" s="121">
        <f t="shared" ref="G17:I17" si="4">G31+G38+G45+G52+G59+G66+G73+G80+G87</f>
        <v>53896.43</v>
      </c>
      <c r="H17" s="121">
        <f t="shared" si="4"/>
        <v>53896.43</v>
      </c>
      <c r="I17" s="121">
        <f t="shared" si="4"/>
        <v>53896.43</v>
      </c>
      <c r="J17" s="47"/>
    </row>
    <row r="18" spans="1:10" ht="47.25" customHeight="1" x14ac:dyDescent="0.25">
      <c r="A18" s="251"/>
      <c r="B18" s="237"/>
      <c r="C18" s="237"/>
      <c r="D18" s="134" t="s">
        <v>48</v>
      </c>
      <c r="E18" s="121">
        <f>E32+E39+E46+E53+E60+E67+E74</f>
        <v>0</v>
      </c>
      <c r="F18" s="121">
        <f t="shared" ref="F18:I18" si="5">F32+F39+F46+F53+F60+F67+F74</f>
        <v>0</v>
      </c>
      <c r="G18" s="121">
        <f t="shared" si="5"/>
        <v>0</v>
      </c>
      <c r="H18" s="121">
        <f t="shared" si="5"/>
        <v>0</v>
      </c>
      <c r="I18" s="121">
        <f t="shared" si="5"/>
        <v>0</v>
      </c>
    </row>
    <row r="19" spans="1:10" ht="48" customHeight="1" x14ac:dyDescent="0.25">
      <c r="A19" s="251"/>
      <c r="B19" s="237"/>
      <c r="C19" s="237"/>
      <c r="D19" s="134" t="s">
        <v>49</v>
      </c>
      <c r="E19" s="121">
        <f>E33+E40+E47+E54+E61+E68+E75</f>
        <v>0</v>
      </c>
      <c r="F19" s="121">
        <f t="shared" ref="F19:I19" si="6">F33+F40+F47+F54+F61+F68+F75</f>
        <v>0</v>
      </c>
      <c r="G19" s="121">
        <f t="shared" si="6"/>
        <v>0</v>
      </c>
      <c r="H19" s="121">
        <f t="shared" si="6"/>
        <v>0</v>
      </c>
      <c r="I19" s="121">
        <f t="shared" si="6"/>
        <v>0</v>
      </c>
    </row>
    <row r="20" spans="1:10" ht="31.5" x14ac:dyDescent="0.25">
      <c r="A20" s="252"/>
      <c r="B20" s="237"/>
      <c r="C20" s="238"/>
      <c r="D20" s="80" t="s">
        <v>52</v>
      </c>
      <c r="E20" s="122">
        <f>E34+E41+E48+E55+E62+E69+E76</f>
        <v>5027.46</v>
      </c>
      <c r="F20" s="122">
        <f t="shared" ref="F20:I20" si="7">F34+F41+F48+F55+F62+F69+F76</f>
        <v>4973.95</v>
      </c>
      <c r="G20" s="122">
        <f t="shared" si="7"/>
        <v>4973.95</v>
      </c>
      <c r="H20" s="122">
        <f t="shared" si="7"/>
        <v>4973.95</v>
      </c>
      <c r="I20" s="122">
        <f t="shared" si="7"/>
        <v>4973.95</v>
      </c>
      <c r="J20" s="47"/>
    </row>
    <row r="21" spans="1:10" ht="15.75" x14ac:dyDescent="0.25">
      <c r="A21" s="253">
        <f>A14+1</f>
        <v>3</v>
      </c>
      <c r="B21" s="116"/>
      <c r="C21" s="9"/>
      <c r="D21" s="8" t="s">
        <v>44</v>
      </c>
      <c r="E21" s="121">
        <f>E22+E23+E24+E25+E26+E27</f>
        <v>58708.656999999999</v>
      </c>
      <c r="F21" s="121">
        <f t="shared" ref="F21:I21" si="8">F22+F23+F24+F25+F26+F27</f>
        <v>56726.38</v>
      </c>
      <c r="G21" s="121">
        <f t="shared" si="8"/>
        <v>58870.38</v>
      </c>
      <c r="H21" s="121">
        <f t="shared" si="8"/>
        <v>58870.38</v>
      </c>
      <c r="I21" s="121">
        <f t="shared" si="8"/>
        <v>58870.38</v>
      </c>
    </row>
    <row r="22" spans="1:10" ht="61.5" customHeight="1" x14ac:dyDescent="0.25">
      <c r="A22" s="251"/>
      <c r="B22" s="237" t="s">
        <v>289</v>
      </c>
      <c r="C22" s="236" t="s">
        <v>246</v>
      </c>
      <c r="D22" s="134" t="s">
        <v>45</v>
      </c>
      <c r="E22" s="121">
        <f>E36+E43+E50+E57+E64+E71+E78</f>
        <v>0</v>
      </c>
      <c r="F22" s="121">
        <f t="shared" ref="F22:I22" si="9">F36+F43+F50+F57+F64+F71+F78</f>
        <v>0</v>
      </c>
      <c r="G22" s="121">
        <f t="shared" si="9"/>
        <v>0</v>
      </c>
      <c r="H22" s="121">
        <f t="shared" si="9"/>
        <v>0</v>
      </c>
      <c r="I22" s="121">
        <f t="shared" si="9"/>
        <v>0</v>
      </c>
    </row>
    <row r="23" spans="1:10" ht="30.75" customHeight="1" x14ac:dyDescent="0.25">
      <c r="A23" s="251"/>
      <c r="B23" s="237"/>
      <c r="C23" s="237"/>
      <c r="D23" s="36" t="s">
        <v>46</v>
      </c>
      <c r="E23" s="121">
        <f>E37+E44+E51+E58+E65+E72+E79</f>
        <v>0</v>
      </c>
      <c r="F23" s="121">
        <f t="shared" ref="F23:I23" si="10">F37+F44+F51+F58+F65+F72+F79</f>
        <v>0</v>
      </c>
      <c r="G23" s="121">
        <f t="shared" si="10"/>
        <v>0</v>
      </c>
      <c r="H23" s="121">
        <f t="shared" si="10"/>
        <v>0</v>
      </c>
      <c r="I23" s="121">
        <f t="shared" si="10"/>
        <v>0</v>
      </c>
    </row>
    <row r="24" spans="1:10" ht="47.25" x14ac:dyDescent="0.25">
      <c r="A24" s="251"/>
      <c r="B24" s="237"/>
      <c r="C24" s="237"/>
      <c r="D24" s="36" t="s">
        <v>47</v>
      </c>
      <c r="E24" s="121">
        <f>E31+E45+E52+E59+E66+E73+E80+E87</f>
        <v>53681.197</v>
      </c>
      <c r="F24" s="121">
        <f t="shared" ref="F24:I24" si="11">F31+F45+F52+F59+F66+F73+F80+F87</f>
        <v>51752.43</v>
      </c>
      <c r="G24" s="121">
        <f t="shared" si="11"/>
        <v>53896.43</v>
      </c>
      <c r="H24" s="121">
        <f t="shared" si="11"/>
        <v>53896.43</v>
      </c>
      <c r="I24" s="121">
        <f t="shared" si="11"/>
        <v>53896.43</v>
      </c>
      <c r="J24" s="47"/>
    </row>
    <row r="25" spans="1:10" ht="49.5" customHeight="1" x14ac:dyDescent="0.25">
      <c r="A25" s="251"/>
      <c r="B25" s="237"/>
      <c r="C25" s="237"/>
      <c r="D25" s="134" t="s">
        <v>48</v>
      </c>
      <c r="E25" s="121">
        <f>E39+E46+E53+E60+E67+E74+E81</f>
        <v>0</v>
      </c>
      <c r="F25" s="121">
        <f t="shared" ref="F25:I25" si="12">F39+F46+F53+F60+F67+F74+F81</f>
        <v>0</v>
      </c>
      <c r="G25" s="121">
        <f t="shared" si="12"/>
        <v>0</v>
      </c>
      <c r="H25" s="121">
        <f t="shared" si="12"/>
        <v>0</v>
      </c>
      <c r="I25" s="121">
        <f t="shared" si="12"/>
        <v>0</v>
      </c>
    </row>
    <row r="26" spans="1:10" ht="48.75" customHeight="1" x14ac:dyDescent="0.25">
      <c r="A26" s="251"/>
      <c r="B26" s="237"/>
      <c r="C26" s="237"/>
      <c r="D26" s="134" t="s">
        <v>49</v>
      </c>
      <c r="E26" s="121">
        <f>E40+E47+E54+E61+E68+E75+E82</f>
        <v>0</v>
      </c>
      <c r="F26" s="121">
        <f t="shared" ref="F26:I26" si="13">F40+F47+F54+F61+F68+F75+F82</f>
        <v>0</v>
      </c>
      <c r="G26" s="121">
        <f t="shared" si="13"/>
        <v>0</v>
      </c>
      <c r="H26" s="121">
        <f t="shared" si="13"/>
        <v>0</v>
      </c>
      <c r="I26" s="121">
        <f t="shared" si="13"/>
        <v>0</v>
      </c>
    </row>
    <row r="27" spans="1:10" ht="31.5" x14ac:dyDescent="0.25">
      <c r="A27" s="252"/>
      <c r="B27" s="237"/>
      <c r="C27" s="238"/>
      <c r="D27" s="80" t="s">
        <v>52</v>
      </c>
      <c r="E27" s="122">
        <f>E34+E41+E48+E55+E62+E69+E76+E83+E90</f>
        <v>5027.46</v>
      </c>
      <c r="F27" s="122">
        <f t="shared" ref="F27:I27" si="14">F34+F41+F48+F55+F62+F69+F76+F83+F90</f>
        <v>4973.95</v>
      </c>
      <c r="G27" s="122">
        <f t="shared" si="14"/>
        <v>4973.95</v>
      </c>
      <c r="H27" s="122">
        <f t="shared" si="14"/>
        <v>4973.95</v>
      </c>
      <c r="I27" s="122">
        <f t="shared" si="14"/>
        <v>4973.95</v>
      </c>
      <c r="J27" s="47"/>
    </row>
    <row r="28" spans="1:10" ht="15.75" x14ac:dyDescent="0.25">
      <c r="A28" s="239">
        <v>4</v>
      </c>
      <c r="B28" s="2" t="s">
        <v>53</v>
      </c>
      <c r="C28" s="9"/>
      <c r="D28" s="8" t="s">
        <v>44</v>
      </c>
      <c r="E28" s="121">
        <f>SUM(E29:E34)</f>
        <v>57430.067000000003</v>
      </c>
      <c r="F28" s="121">
        <f>SUM(F29:F34)</f>
        <v>56726.38</v>
      </c>
      <c r="G28" s="121">
        <f>SUM(G29:G34)</f>
        <v>58870.38</v>
      </c>
      <c r="H28" s="121">
        <f>SUM(H29:H34)</f>
        <v>58870.38</v>
      </c>
      <c r="I28" s="121">
        <f>SUM(I29:I34)</f>
        <v>58870.38</v>
      </c>
    </row>
    <row r="29" spans="1:10" ht="60.75" customHeight="1" x14ac:dyDescent="0.25">
      <c r="A29" s="240"/>
      <c r="B29" s="237" t="s">
        <v>243</v>
      </c>
      <c r="C29" s="239"/>
      <c r="D29" s="9" t="s">
        <v>45</v>
      </c>
      <c r="E29" s="121">
        <v>0</v>
      </c>
      <c r="F29" s="121">
        <v>0</v>
      </c>
      <c r="G29" s="121">
        <v>0</v>
      </c>
      <c r="H29" s="121">
        <v>0</v>
      </c>
      <c r="I29" s="121">
        <v>0</v>
      </c>
    </row>
    <row r="30" spans="1:10" ht="63" customHeight="1" x14ac:dyDescent="0.25">
      <c r="A30" s="240"/>
      <c r="B30" s="237"/>
      <c r="C30" s="240"/>
      <c r="D30" s="9" t="s">
        <v>46</v>
      </c>
      <c r="E30" s="121">
        <v>0</v>
      </c>
      <c r="F30" s="121">
        <v>0</v>
      </c>
      <c r="G30" s="121">
        <v>0</v>
      </c>
      <c r="H30" s="121">
        <v>0</v>
      </c>
      <c r="I30" s="121">
        <v>0</v>
      </c>
    </row>
    <row r="31" spans="1:10" ht="47.25" x14ac:dyDescent="0.25">
      <c r="A31" s="240"/>
      <c r="B31" s="237"/>
      <c r="C31" s="240"/>
      <c r="D31" s="9" t="s">
        <v>47</v>
      </c>
      <c r="E31" s="121">
        <f>49710.43+512+2181.267</f>
        <v>52403.697</v>
      </c>
      <c r="F31" s="121">
        <v>51752.43</v>
      </c>
      <c r="G31" s="121">
        <v>53896.43</v>
      </c>
      <c r="H31" s="121">
        <v>53896.43</v>
      </c>
      <c r="I31" s="121">
        <v>53896.43</v>
      </c>
    </row>
    <row r="32" spans="1:10" ht="47.25" customHeight="1" x14ac:dyDescent="0.25">
      <c r="A32" s="240"/>
      <c r="B32" s="237"/>
      <c r="C32" s="240"/>
      <c r="D32" s="9" t="s">
        <v>48</v>
      </c>
      <c r="E32" s="121">
        <v>0</v>
      </c>
      <c r="F32" s="121">
        <v>0</v>
      </c>
      <c r="G32" s="121">
        <v>0</v>
      </c>
      <c r="H32" s="121">
        <v>0</v>
      </c>
      <c r="I32" s="121">
        <v>0</v>
      </c>
    </row>
    <row r="33" spans="1:9" ht="48.75" customHeight="1" x14ac:dyDescent="0.25">
      <c r="A33" s="240"/>
      <c r="B33" s="237"/>
      <c r="C33" s="240"/>
      <c r="D33" s="9" t="s">
        <v>49</v>
      </c>
      <c r="E33" s="121">
        <v>0</v>
      </c>
      <c r="F33" s="121">
        <v>0</v>
      </c>
      <c r="G33" s="121">
        <v>0</v>
      </c>
      <c r="H33" s="121">
        <v>0</v>
      </c>
      <c r="I33" s="121">
        <v>0</v>
      </c>
    </row>
    <row r="34" spans="1:9" ht="31.5" x14ac:dyDescent="0.25">
      <c r="A34" s="241"/>
      <c r="B34" s="238"/>
      <c r="C34" s="241"/>
      <c r="D34" s="9" t="s">
        <v>52</v>
      </c>
      <c r="E34" s="121">
        <f>339.42+879.11+2772.85+857.16+177.83</f>
        <v>5026.37</v>
      </c>
      <c r="F34" s="121">
        <v>4973.95</v>
      </c>
      <c r="G34" s="121">
        <v>4973.95</v>
      </c>
      <c r="H34" s="121">
        <v>4973.95</v>
      </c>
      <c r="I34" s="121">
        <v>4973.95</v>
      </c>
    </row>
    <row r="35" spans="1:9" ht="15.75" x14ac:dyDescent="0.25">
      <c r="A35" s="239">
        <v>5</v>
      </c>
      <c r="B35" s="2" t="s">
        <v>54</v>
      </c>
      <c r="C35" s="9"/>
      <c r="D35" s="8" t="s">
        <v>44</v>
      </c>
      <c r="E35" s="121">
        <f>SUM(E36:E41)</f>
        <v>0</v>
      </c>
      <c r="F35" s="121">
        <f>SUM(F36:F41)</f>
        <v>0</v>
      </c>
      <c r="G35" s="121">
        <f>SUM(G36:G41)</f>
        <v>0</v>
      </c>
      <c r="H35" s="121">
        <f>SUM(H36:H41)</f>
        <v>0</v>
      </c>
      <c r="I35" s="121">
        <f>SUM(I36:I41)</f>
        <v>0</v>
      </c>
    </row>
    <row r="36" spans="1:9" ht="62.25" customHeight="1" x14ac:dyDescent="0.25">
      <c r="A36" s="240"/>
      <c r="B36" s="236" t="s">
        <v>187</v>
      </c>
      <c r="C36" s="239"/>
      <c r="D36" s="9" t="s">
        <v>45</v>
      </c>
      <c r="E36" s="121">
        <v>0</v>
      </c>
      <c r="F36" s="121">
        <v>0</v>
      </c>
      <c r="G36" s="121">
        <v>0</v>
      </c>
      <c r="H36" s="121">
        <v>0</v>
      </c>
      <c r="I36" s="121">
        <v>0</v>
      </c>
    </row>
    <row r="37" spans="1:9" ht="32.25" customHeight="1" x14ac:dyDescent="0.25">
      <c r="A37" s="240"/>
      <c r="B37" s="242"/>
      <c r="C37" s="240"/>
      <c r="D37" s="9" t="s">
        <v>46</v>
      </c>
      <c r="E37" s="121">
        <v>0</v>
      </c>
      <c r="F37" s="121">
        <v>0</v>
      </c>
      <c r="G37" s="121">
        <v>0</v>
      </c>
      <c r="H37" s="121">
        <v>0</v>
      </c>
      <c r="I37" s="121">
        <v>0</v>
      </c>
    </row>
    <row r="38" spans="1:9" ht="47.25" x14ac:dyDescent="0.25">
      <c r="A38" s="240"/>
      <c r="B38" s="242"/>
      <c r="C38" s="240"/>
      <c r="D38" s="9" t="s">
        <v>47</v>
      </c>
      <c r="E38" s="121">
        <v>0</v>
      </c>
      <c r="F38" s="121">
        <v>0</v>
      </c>
      <c r="G38" s="121">
        <v>0</v>
      </c>
      <c r="H38" s="121">
        <v>0</v>
      </c>
      <c r="I38" s="121">
        <v>0</v>
      </c>
    </row>
    <row r="39" spans="1:9" ht="48" customHeight="1" x14ac:dyDescent="0.25">
      <c r="A39" s="240"/>
      <c r="B39" s="242"/>
      <c r="C39" s="240"/>
      <c r="D39" s="9" t="s">
        <v>48</v>
      </c>
      <c r="E39" s="121">
        <v>0</v>
      </c>
      <c r="F39" s="121">
        <v>0</v>
      </c>
      <c r="G39" s="121">
        <v>0</v>
      </c>
      <c r="H39" s="121">
        <v>0</v>
      </c>
      <c r="I39" s="121">
        <v>0</v>
      </c>
    </row>
    <row r="40" spans="1:9" ht="48" customHeight="1" x14ac:dyDescent="0.25">
      <c r="A40" s="240"/>
      <c r="B40" s="242"/>
      <c r="C40" s="240"/>
      <c r="D40" s="9" t="s">
        <v>49</v>
      </c>
      <c r="E40" s="121">
        <v>0</v>
      </c>
      <c r="F40" s="121">
        <v>0</v>
      </c>
      <c r="G40" s="121">
        <v>0</v>
      </c>
      <c r="H40" s="121">
        <v>0</v>
      </c>
      <c r="I40" s="121">
        <v>0</v>
      </c>
    </row>
    <row r="41" spans="1:9" ht="31.5" x14ac:dyDescent="0.25">
      <c r="A41" s="241"/>
      <c r="B41" s="243"/>
      <c r="C41" s="241"/>
      <c r="D41" s="9" t="s">
        <v>52</v>
      </c>
      <c r="E41" s="121">
        <v>0</v>
      </c>
      <c r="F41" s="121">
        <v>0</v>
      </c>
      <c r="G41" s="121">
        <v>0</v>
      </c>
      <c r="H41" s="121">
        <v>0</v>
      </c>
      <c r="I41" s="121">
        <v>0</v>
      </c>
    </row>
    <row r="42" spans="1:9" ht="15.75" x14ac:dyDescent="0.25">
      <c r="A42" s="239">
        <v>6</v>
      </c>
      <c r="B42" s="2" t="s">
        <v>55</v>
      </c>
      <c r="C42" s="9"/>
      <c r="D42" s="8" t="s">
        <v>44</v>
      </c>
      <c r="E42" s="121">
        <f>SUM(E43:E48)</f>
        <v>201.75</v>
      </c>
      <c r="F42" s="121">
        <f>SUM(F43:F48)</f>
        <v>0</v>
      </c>
      <c r="G42" s="121">
        <f>SUM(G43:G48)</f>
        <v>0</v>
      </c>
      <c r="H42" s="121">
        <f>SUM(H43:H48)</f>
        <v>0</v>
      </c>
      <c r="I42" s="121">
        <f>SUM(I43:I48)</f>
        <v>0</v>
      </c>
    </row>
    <row r="43" spans="1:9" ht="63" customHeight="1" x14ac:dyDescent="0.25">
      <c r="A43" s="240"/>
      <c r="B43" s="236" t="s">
        <v>244</v>
      </c>
      <c r="C43" s="239"/>
      <c r="D43" s="9" t="s">
        <v>45</v>
      </c>
      <c r="E43" s="121">
        <v>0</v>
      </c>
      <c r="F43" s="121">
        <v>0</v>
      </c>
      <c r="G43" s="121">
        <v>0</v>
      </c>
      <c r="H43" s="121">
        <v>0</v>
      </c>
      <c r="I43" s="121">
        <v>0</v>
      </c>
    </row>
    <row r="44" spans="1:9" ht="30.75" customHeight="1" x14ac:dyDescent="0.25">
      <c r="A44" s="240"/>
      <c r="B44" s="242"/>
      <c r="C44" s="240"/>
      <c r="D44" s="9" t="s">
        <v>46</v>
      </c>
      <c r="E44" s="121">
        <v>0</v>
      </c>
      <c r="F44" s="121">
        <v>0</v>
      </c>
      <c r="G44" s="121">
        <v>0</v>
      </c>
      <c r="H44" s="121">
        <v>0</v>
      </c>
      <c r="I44" s="121">
        <v>0</v>
      </c>
    </row>
    <row r="45" spans="1:9" ht="47.25" x14ac:dyDescent="0.25">
      <c r="A45" s="240"/>
      <c r="B45" s="242"/>
      <c r="C45" s="240"/>
      <c r="D45" s="9" t="s">
        <v>47</v>
      </c>
      <c r="E45" s="121">
        <f>38.66+162</f>
        <v>200.66</v>
      </c>
      <c r="F45" s="121">
        <v>0</v>
      </c>
      <c r="G45" s="121">
        <v>0</v>
      </c>
      <c r="H45" s="121">
        <v>0</v>
      </c>
      <c r="I45" s="121">
        <v>0</v>
      </c>
    </row>
    <row r="46" spans="1:9" ht="48.75" customHeight="1" x14ac:dyDescent="0.25">
      <c r="A46" s="240"/>
      <c r="B46" s="242"/>
      <c r="C46" s="240"/>
      <c r="D46" s="9" t="s">
        <v>48</v>
      </c>
      <c r="E46" s="121">
        <v>0</v>
      </c>
      <c r="F46" s="123">
        <v>0</v>
      </c>
      <c r="G46" s="121">
        <v>0</v>
      </c>
      <c r="H46" s="121">
        <v>0</v>
      </c>
      <c r="I46" s="121">
        <v>0</v>
      </c>
    </row>
    <row r="47" spans="1:9" ht="48" customHeight="1" x14ac:dyDescent="0.25">
      <c r="A47" s="240"/>
      <c r="B47" s="242"/>
      <c r="C47" s="240"/>
      <c r="D47" s="9" t="s">
        <v>49</v>
      </c>
      <c r="E47" s="121">
        <v>0</v>
      </c>
      <c r="F47" s="121">
        <v>0</v>
      </c>
      <c r="G47" s="121">
        <v>0</v>
      </c>
      <c r="H47" s="121">
        <v>0</v>
      </c>
      <c r="I47" s="121">
        <v>0</v>
      </c>
    </row>
    <row r="48" spans="1:9" ht="31.5" x14ac:dyDescent="0.25">
      <c r="A48" s="241"/>
      <c r="B48" s="243"/>
      <c r="C48" s="241"/>
      <c r="D48" s="9" t="s">
        <v>52</v>
      </c>
      <c r="E48" s="121">
        <v>1.0900000000000001</v>
      </c>
      <c r="F48" s="121">
        <v>0</v>
      </c>
      <c r="G48" s="121">
        <v>0</v>
      </c>
      <c r="H48" s="121">
        <v>0</v>
      </c>
      <c r="I48" s="121">
        <v>0</v>
      </c>
    </row>
    <row r="49" spans="1:9" ht="15.75" x14ac:dyDescent="0.25">
      <c r="A49" s="175">
        <v>7</v>
      </c>
      <c r="B49" s="2" t="s">
        <v>56</v>
      </c>
      <c r="C49" s="9"/>
      <c r="D49" s="8" t="s">
        <v>44</v>
      </c>
      <c r="E49" s="121">
        <f>SUM(E50:E55)</f>
        <v>0</v>
      </c>
      <c r="F49" s="121">
        <f>SUM(F50:F55)</f>
        <v>0</v>
      </c>
      <c r="G49" s="121">
        <f>SUM(G50:G55)</f>
        <v>0</v>
      </c>
      <c r="H49" s="121">
        <f>SUM(H50:H55)</f>
        <v>0</v>
      </c>
      <c r="I49" s="121">
        <f>SUM(I50:I55)</f>
        <v>0</v>
      </c>
    </row>
    <row r="50" spans="1:9" ht="66" customHeight="1" x14ac:dyDescent="0.25">
      <c r="A50" s="175"/>
      <c r="B50" s="237" t="s">
        <v>189</v>
      </c>
      <c r="C50" s="239"/>
      <c r="D50" s="9" t="s">
        <v>45</v>
      </c>
      <c r="E50" s="121">
        <v>0</v>
      </c>
      <c r="F50" s="121">
        <v>0</v>
      </c>
      <c r="G50" s="121">
        <v>0</v>
      </c>
      <c r="H50" s="121">
        <v>0</v>
      </c>
      <c r="I50" s="121">
        <v>0</v>
      </c>
    </row>
    <row r="51" spans="1:9" ht="33.75" customHeight="1" x14ac:dyDescent="0.25">
      <c r="A51" s="175"/>
      <c r="B51" s="237"/>
      <c r="C51" s="240"/>
      <c r="D51" s="9" t="s">
        <v>46</v>
      </c>
      <c r="E51" s="121">
        <v>0</v>
      </c>
      <c r="F51" s="121">
        <v>0</v>
      </c>
      <c r="G51" s="121">
        <v>0</v>
      </c>
      <c r="H51" s="121">
        <v>0</v>
      </c>
      <c r="I51" s="121">
        <v>0</v>
      </c>
    </row>
    <row r="52" spans="1:9" ht="47.25" x14ac:dyDescent="0.25">
      <c r="A52" s="175"/>
      <c r="B52" s="237"/>
      <c r="C52" s="240"/>
      <c r="D52" s="9" t="s">
        <v>47</v>
      </c>
      <c r="E52" s="121">
        <v>0</v>
      </c>
      <c r="F52" s="121">
        <f>'[1]форма 6'!I14</f>
        <v>0</v>
      </c>
      <c r="G52" s="121">
        <f>'[1]форма 6'!J14</f>
        <v>0</v>
      </c>
      <c r="H52" s="121">
        <f>'[1]форма 6'!K14</f>
        <v>0</v>
      </c>
      <c r="I52" s="121">
        <f>'[1]форма 6'!L14</f>
        <v>0</v>
      </c>
    </row>
    <row r="53" spans="1:9" ht="48" customHeight="1" x14ac:dyDescent="0.25">
      <c r="A53" s="175"/>
      <c r="B53" s="237"/>
      <c r="C53" s="240"/>
      <c r="D53" s="9" t="s">
        <v>48</v>
      </c>
      <c r="E53" s="121">
        <v>0</v>
      </c>
      <c r="F53" s="121">
        <v>0</v>
      </c>
      <c r="G53" s="121">
        <v>0</v>
      </c>
      <c r="H53" s="121">
        <v>0</v>
      </c>
      <c r="I53" s="121">
        <v>0</v>
      </c>
    </row>
    <row r="54" spans="1:9" ht="48" customHeight="1" x14ac:dyDescent="0.25">
      <c r="A54" s="175"/>
      <c r="B54" s="237"/>
      <c r="C54" s="240"/>
      <c r="D54" s="9" t="s">
        <v>49</v>
      </c>
      <c r="E54" s="121">
        <v>0</v>
      </c>
      <c r="F54" s="121">
        <v>0</v>
      </c>
      <c r="G54" s="121">
        <v>0</v>
      </c>
      <c r="H54" s="121">
        <v>0</v>
      </c>
      <c r="I54" s="121">
        <v>0</v>
      </c>
    </row>
    <row r="55" spans="1:9" ht="31.5" x14ac:dyDescent="0.25">
      <c r="A55" s="175"/>
      <c r="B55" s="238"/>
      <c r="C55" s="241"/>
      <c r="D55" s="9" t="s">
        <v>52</v>
      </c>
      <c r="E55" s="121">
        <v>0</v>
      </c>
      <c r="F55" s="121">
        <v>0</v>
      </c>
      <c r="G55" s="121">
        <v>0</v>
      </c>
      <c r="H55" s="121">
        <v>0</v>
      </c>
      <c r="I55" s="121">
        <v>0</v>
      </c>
    </row>
    <row r="56" spans="1:9" ht="15.75" x14ac:dyDescent="0.25">
      <c r="A56" s="239">
        <v>8</v>
      </c>
      <c r="B56" s="2" t="s">
        <v>57</v>
      </c>
      <c r="C56" s="9"/>
      <c r="D56" s="8" t="s">
        <v>44</v>
      </c>
      <c r="E56" s="121">
        <f>SUM(E57:E62)</f>
        <v>0</v>
      </c>
      <c r="F56" s="121">
        <f>SUM(F57:F62)</f>
        <v>0</v>
      </c>
      <c r="G56" s="121">
        <f>SUM(G57:G62)</f>
        <v>0</v>
      </c>
      <c r="H56" s="121">
        <f>SUM(H57:H62)</f>
        <v>0</v>
      </c>
      <c r="I56" s="121">
        <f>SUM(I57:I62)</f>
        <v>0</v>
      </c>
    </row>
    <row r="57" spans="1:9" ht="63" customHeight="1" x14ac:dyDescent="0.25">
      <c r="A57" s="240"/>
      <c r="B57" s="236" t="s">
        <v>245</v>
      </c>
      <c r="C57" s="239"/>
      <c r="D57" s="9" t="s">
        <v>45</v>
      </c>
      <c r="E57" s="121">
        <v>0</v>
      </c>
      <c r="F57" s="121">
        <v>0</v>
      </c>
      <c r="G57" s="121">
        <v>0</v>
      </c>
      <c r="H57" s="121">
        <v>0</v>
      </c>
      <c r="I57" s="121">
        <v>0</v>
      </c>
    </row>
    <row r="58" spans="1:9" ht="32.25" customHeight="1" x14ac:dyDescent="0.25">
      <c r="A58" s="240"/>
      <c r="B58" s="242"/>
      <c r="C58" s="240"/>
      <c r="D58" s="9" t="s">
        <v>46</v>
      </c>
      <c r="E58" s="121">
        <v>0</v>
      </c>
      <c r="F58" s="121">
        <v>0</v>
      </c>
      <c r="G58" s="121">
        <v>0</v>
      </c>
      <c r="H58" s="121">
        <v>0</v>
      </c>
      <c r="I58" s="121">
        <v>0</v>
      </c>
    </row>
    <row r="59" spans="1:9" ht="47.25" x14ac:dyDescent="0.25">
      <c r="A59" s="240"/>
      <c r="B59" s="242"/>
      <c r="C59" s="240"/>
      <c r="D59" s="9" t="s">
        <v>47</v>
      </c>
      <c r="E59" s="121">
        <v>0</v>
      </c>
      <c r="F59" s="121">
        <f>'[1]форма 6'!I15</f>
        <v>0</v>
      </c>
      <c r="G59" s="121">
        <v>0</v>
      </c>
      <c r="H59" s="121">
        <v>0</v>
      </c>
      <c r="I59" s="121">
        <v>0</v>
      </c>
    </row>
    <row r="60" spans="1:9" ht="48" customHeight="1" x14ac:dyDescent="0.25">
      <c r="A60" s="240"/>
      <c r="B60" s="242"/>
      <c r="C60" s="240"/>
      <c r="D60" s="9" t="s">
        <v>48</v>
      </c>
      <c r="E60" s="121">
        <v>0</v>
      </c>
      <c r="F60" s="121">
        <v>0</v>
      </c>
      <c r="G60" s="121">
        <v>0</v>
      </c>
      <c r="H60" s="121">
        <v>0</v>
      </c>
      <c r="I60" s="121">
        <v>0</v>
      </c>
    </row>
    <row r="61" spans="1:9" ht="50.25" customHeight="1" x14ac:dyDescent="0.25">
      <c r="A61" s="240"/>
      <c r="B61" s="242"/>
      <c r="C61" s="240"/>
      <c r="D61" s="9" t="s">
        <v>49</v>
      </c>
      <c r="E61" s="121">
        <v>0</v>
      </c>
      <c r="F61" s="121">
        <v>0</v>
      </c>
      <c r="G61" s="121">
        <v>0</v>
      </c>
      <c r="H61" s="121">
        <v>0</v>
      </c>
      <c r="I61" s="121">
        <v>0</v>
      </c>
    </row>
    <row r="62" spans="1:9" ht="31.5" x14ac:dyDescent="0.25">
      <c r="A62" s="241"/>
      <c r="B62" s="243"/>
      <c r="C62" s="241"/>
      <c r="D62" s="9" t="s">
        <v>52</v>
      </c>
      <c r="E62" s="121">
        <v>0</v>
      </c>
      <c r="F62" s="121">
        <v>0</v>
      </c>
      <c r="G62" s="121">
        <v>0</v>
      </c>
      <c r="H62" s="121">
        <v>0</v>
      </c>
      <c r="I62" s="121">
        <v>0</v>
      </c>
    </row>
    <row r="63" spans="1:9" ht="15.75" x14ac:dyDescent="0.25">
      <c r="A63" s="239">
        <v>9</v>
      </c>
      <c r="B63" s="2" t="s">
        <v>58</v>
      </c>
      <c r="C63" s="9"/>
      <c r="D63" s="8" t="s">
        <v>44</v>
      </c>
      <c r="E63" s="121">
        <f>SUM(E64:E69)</f>
        <v>0</v>
      </c>
      <c r="F63" s="121">
        <f>SUM(F64:F69)</f>
        <v>0</v>
      </c>
      <c r="G63" s="121">
        <f>SUM(G64:G69)</f>
        <v>0</v>
      </c>
      <c r="H63" s="121">
        <f>SUM(H64:H69)</f>
        <v>0</v>
      </c>
      <c r="I63" s="121">
        <f>SUM(I64:I69)</f>
        <v>0</v>
      </c>
    </row>
    <row r="64" spans="1:9" ht="62.25" customHeight="1" x14ac:dyDescent="0.25">
      <c r="A64" s="240"/>
      <c r="B64" s="236" t="str">
        <f>'[2]пр 6'!B15</f>
        <v>Участие в краевых, региональных и всероссийских мероприятиях (фестивалях и конкурсах), в том числе оплата проезда, проживание и суточные</v>
      </c>
      <c r="C64" s="239"/>
      <c r="D64" s="9" t="s">
        <v>45</v>
      </c>
      <c r="E64" s="121">
        <v>0</v>
      </c>
      <c r="F64" s="121">
        <v>0</v>
      </c>
      <c r="G64" s="121">
        <v>0</v>
      </c>
      <c r="H64" s="121">
        <v>0</v>
      </c>
      <c r="I64" s="121">
        <v>0</v>
      </c>
    </row>
    <row r="65" spans="1:9" ht="32.25" customHeight="1" x14ac:dyDescent="0.25">
      <c r="A65" s="240"/>
      <c r="B65" s="242"/>
      <c r="C65" s="240"/>
      <c r="D65" s="9" t="s">
        <v>46</v>
      </c>
      <c r="E65" s="121">
        <v>0</v>
      </c>
      <c r="F65" s="121">
        <v>0</v>
      </c>
      <c r="G65" s="121">
        <v>0</v>
      </c>
      <c r="H65" s="121">
        <v>0</v>
      </c>
      <c r="I65" s="121">
        <v>0</v>
      </c>
    </row>
    <row r="66" spans="1:9" ht="47.25" x14ac:dyDescent="0.25">
      <c r="A66" s="240"/>
      <c r="B66" s="242"/>
      <c r="C66" s="240"/>
      <c r="D66" s="9" t="s">
        <v>47</v>
      </c>
      <c r="E66" s="121">
        <v>0</v>
      </c>
      <c r="F66" s="121">
        <v>0</v>
      </c>
      <c r="G66" s="121">
        <v>0</v>
      </c>
      <c r="H66" s="121">
        <v>0</v>
      </c>
      <c r="I66" s="121">
        <v>0</v>
      </c>
    </row>
    <row r="67" spans="1:9" ht="47.25" customHeight="1" x14ac:dyDescent="0.25">
      <c r="A67" s="240"/>
      <c r="B67" s="242"/>
      <c r="C67" s="240"/>
      <c r="D67" s="9" t="s">
        <v>48</v>
      </c>
      <c r="E67" s="121">
        <v>0</v>
      </c>
      <c r="F67" s="121">
        <v>0</v>
      </c>
      <c r="G67" s="121">
        <v>0</v>
      </c>
      <c r="H67" s="121">
        <v>0</v>
      </c>
      <c r="I67" s="121">
        <v>0</v>
      </c>
    </row>
    <row r="68" spans="1:9" ht="48.75" customHeight="1" x14ac:dyDescent="0.25">
      <c r="A68" s="240"/>
      <c r="B68" s="242"/>
      <c r="C68" s="240"/>
      <c r="D68" s="9" t="s">
        <v>49</v>
      </c>
      <c r="E68" s="121">
        <v>0</v>
      </c>
      <c r="F68" s="121">
        <v>0</v>
      </c>
      <c r="G68" s="121">
        <v>0</v>
      </c>
      <c r="H68" s="121">
        <v>0</v>
      </c>
      <c r="I68" s="121">
        <v>0</v>
      </c>
    </row>
    <row r="69" spans="1:9" ht="31.5" x14ac:dyDescent="0.25">
      <c r="A69" s="241"/>
      <c r="B69" s="243"/>
      <c r="C69" s="241"/>
      <c r="D69" s="9" t="s">
        <v>52</v>
      </c>
      <c r="E69" s="121">
        <v>0</v>
      </c>
      <c r="F69" s="121">
        <v>0</v>
      </c>
      <c r="G69" s="121">
        <v>0</v>
      </c>
      <c r="H69" s="121">
        <v>0</v>
      </c>
      <c r="I69" s="121">
        <v>0</v>
      </c>
    </row>
    <row r="70" spans="1:9" ht="15.75" x14ac:dyDescent="0.25">
      <c r="A70" s="239">
        <v>10</v>
      </c>
      <c r="B70" s="2" t="s">
        <v>59</v>
      </c>
      <c r="C70" s="9"/>
      <c r="D70" s="8" t="s">
        <v>44</v>
      </c>
      <c r="E70" s="121">
        <f>SUM(E71:E76)</f>
        <v>1000</v>
      </c>
      <c r="F70" s="121">
        <f>SUM(F71:F76)</f>
        <v>0</v>
      </c>
      <c r="G70" s="121">
        <f>SUM(G71:G76)</f>
        <v>0</v>
      </c>
      <c r="H70" s="121">
        <f>SUM(H71:H76)</f>
        <v>0</v>
      </c>
      <c r="I70" s="121">
        <f>SUM(I71:I76)</f>
        <v>0</v>
      </c>
    </row>
    <row r="71" spans="1:9" ht="60.75" customHeight="1" x14ac:dyDescent="0.25">
      <c r="A71" s="240"/>
      <c r="B71" s="237" t="s">
        <v>212</v>
      </c>
      <c r="C71" s="239"/>
      <c r="D71" s="9" t="s">
        <v>45</v>
      </c>
      <c r="E71" s="121">
        <v>0</v>
      </c>
      <c r="F71" s="121">
        <v>0</v>
      </c>
      <c r="G71" s="121">
        <v>0</v>
      </c>
      <c r="H71" s="121">
        <v>0</v>
      </c>
      <c r="I71" s="121">
        <v>0</v>
      </c>
    </row>
    <row r="72" spans="1:9" ht="32.25" customHeight="1" x14ac:dyDescent="0.25">
      <c r="A72" s="240"/>
      <c r="B72" s="237"/>
      <c r="C72" s="240"/>
      <c r="D72" s="9" t="s">
        <v>46</v>
      </c>
      <c r="E72" s="121">
        <v>0</v>
      </c>
      <c r="F72" s="121">
        <v>0</v>
      </c>
      <c r="G72" s="121">
        <v>0</v>
      </c>
      <c r="H72" s="121">
        <v>0</v>
      </c>
      <c r="I72" s="121">
        <v>0</v>
      </c>
    </row>
    <row r="73" spans="1:9" ht="47.25" x14ac:dyDescent="0.25">
      <c r="A73" s="240"/>
      <c r="B73" s="237"/>
      <c r="C73" s="240"/>
      <c r="D73" s="9" t="s">
        <v>47</v>
      </c>
      <c r="E73" s="121">
        <v>1000</v>
      </c>
      <c r="F73" s="121">
        <v>0</v>
      </c>
      <c r="G73" s="121">
        <v>0</v>
      </c>
      <c r="H73" s="121">
        <v>0</v>
      </c>
      <c r="I73" s="121">
        <v>0</v>
      </c>
    </row>
    <row r="74" spans="1:9" ht="45" customHeight="1" x14ac:dyDescent="0.25">
      <c r="A74" s="240"/>
      <c r="B74" s="237"/>
      <c r="C74" s="240"/>
      <c r="D74" s="9" t="s">
        <v>48</v>
      </c>
      <c r="E74" s="121">
        <v>0</v>
      </c>
      <c r="F74" s="121">
        <v>0</v>
      </c>
      <c r="G74" s="121">
        <v>0</v>
      </c>
      <c r="H74" s="121">
        <v>0</v>
      </c>
      <c r="I74" s="121">
        <v>0</v>
      </c>
    </row>
    <row r="75" spans="1:9" ht="46.5" customHeight="1" x14ac:dyDescent="0.25">
      <c r="A75" s="240"/>
      <c r="B75" s="237"/>
      <c r="C75" s="240"/>
      <c r="D75" s="9" t="s">
        <v>49</v>
      </c>
      <c r="E75" s="121">
        <v>0</v>
      </c>
      <c r="F75" s="121">
        <v>0</v>
      </c>
      <c r="G75" s="121">
        <v>0</v>
      </c>
      <c r="H75" s="121">
        <v>0</v>
      </c>
      <c r="I75" s="121">
        <v>0</v>
      </c>
    </row>
    <row r="76" spans="1:9" ht="31.5" x14ac:dyDescent="0.25">
      <c r="A76" s="241"/>
      <c r="B76" s="238"/>
      <c r="C76" s="241"/>
      <c r="D76" s="9" t="s">
        <v>52</v>
      </c>
      <c r="E76" s="121">
        <v>0</v>
      </c>
      <c r="F76" s="121">
        <v>0</v>
      </c>
      <c r="G76" s="121">
        <v>0</v>
      </c>
      <c r="H76" s="121">
        <v>0</v>
      </c>
      <c r="I76" s="121">
        <v>0</v>
      </c>
    </row>
    <row r="77" spans="1:9" ht="16.5" customHeight="1" x14ac:dyDescent="0.25">
      <c r="A77" s="239">
        <f>A70+1</f>
        <v>11</v>
      </c>
      <c r="B77" s="57" t="s">
        <v>60</v>
      </c>
      <c r="C77" s="9"/>
      <c r="D77" s="9" t="s">
        <v>44</v>
      </c>
      <c r="E77" s="121">
        <f>SUM(E78:E83)</f>
        <v>0</v>
      </c>
      <c r="F77" s="121">
        <f>SUM(F78:F83)</f>
        <v>0</v>
      </c>
      <c r="G77" s="121">
        <f>SUM(G78:G83)</f>
        <v>0</v>
      </c>
      <c r="H77" s="121">
        <f>SUM(H78:H83)</f>
        <v>0</v>
      </c>
      <c r="I77" s="121">
        <f>SUM(I78:I83)</f>
        <v>0</v>
      </c>
    </row>
    <row r="78" spans="1:9" ht="63.75" customHeight="1" x14ac:dyDescent="0.25">
      <c r="A78" s="240"/>
      <c r="B78" s="236" t="s">
        <v>213</v>
      </c>
      <c r="C78" s="239"/>
      <c r="D78" s="9" t="s">
        <v>45</v>
      </c>
      <c r="E78" s="121">
        <v>0</v>
      </c>
      <c r="F78" s="121">
        <v>0</v>
      </c>
      <c r="G78" s="121">
        <v>0</v>
      </c>
      <c r="H78" s="121">
        <v>0</v>
      </c>
      <c r="I78" s="121">
        <v>0</v>
      </c>
    </row>
    <row r="79" spans="1:9" ht="32.25" customHeight="1" x14ac:dyDescent="0.25">
      <c r="A79" s="240"/>
      <c r="B79" s="242"/>
      <c r="C79" s="240"/>
      <c r="D79" s="9" t="s">
        <v>46</v>
      </c>
      <c r="E79" s="121">
        <v>0</v>
      </c>
      <c r="F79" s="121">
        <v>0</v>
      </c>
      <c r="G79" s="121">
        <v>0</v>
      </c>
      <c r="H79" s="121">
        <v>0</v>
      </c>
      <c r="I79" s="121">
        <v>0</v>
      </c>
    </row>
    <row r="80" spans="1:9" ht="47.25" x14ac:dyDescent="0.25">
      <c r="A80" s="240"/>
      <c r="B80" s="242"/>
      <c r="C80" s="240"/>
      <c r="D80" s="9" t="s">
        <v>47</v>
      </c>
      <c r="E80" s="121">
        <v>0</v>
      </c>
      <c r="F80" s="121">
        <v>0</v>
      </c>
      <c r="G80" s="121">
        <v>0</v>
      </c>
      <c r="H80" s="121">
        <v>0</v>
      </c>
      <c r="I80" s="121">
        <v>0</v>
      </c>
    </row>
    <row r="81" spans="1:10" ht="47.25" customHeight="1" x14ac:dyDescent="0.25">
      <c r="A81" s="240"/>
      <c r="B81" s="242"/>
      <c r="C81" s="240"/>
      <c r="D81" s="9" t="s">
        <v>48</v>
      </c>
      <c r="E81" s="121">
        <v>0</v>
      </c>
      <c r="F81" s="121">
        <v>0</v>
      </c>
      <c r="G81" s="121">
        <v>0</v>
      </c>
      <c r="H81" s="121">
        <v>0</v>
      </c>
      <c r="I81" s="121">
        <v>0</v>
      </c>
    </row>
    <row r="82" spans="1:10" ht="48.75" customHeight="1" x14ac:dyDescent="0.25">
      <c r="A82" s="240"/>
      <c r="B82" s="242"/>
      <c r="C82" s="240"/>
      <c r="D82" s="9" t="s">
        <v>49</v>
      </c>
      <c r="E82" s="121">
        <v>0</v>
      </c>
      <c r="F82" s="121">
        <v>0</v>
      </c>
      <c r="G82" s="121">
        <v>0</v>
      </c>
      <c r="H82" s="121">
        <v>0</v>
      </c>
      <c r="I82" s="121">
        <v>0</v>
      </c>
    </row>
    <row r="83" spans="1:10" ht="31.5" x14ac:dyDescent="0.25">
      <c r="A83" s="241"/>
      <c r="B83" s="243"/>
      <c r="C83" s="241"/>
      <c r="D83" s="9" t="s">
        <v>52</v>
      </c>
      <c r="E83" s="121">
        <v>0</v>
      </c>
      <c r="F83" s="121">
        <v>0</v>
      </c>
      <c r="G83" s="121">
        <v>0</v>
      </c>
      <c r="H83" s="121">
        <v>0</v>
      </c>
      <c r="I83" s="121">
        <v>0</v>
      </c>
    </row>
    <row r="84" spans="1:10" ht="15.75" customHeight="1" x14ac:dyDescent="0.25">
      <c r="A84" s="239">
        <f>A77+1</f>
        <v>12</v>
      </c>
      <c r="B84" s="57" t="s">
        <v>61</v>
      </c>
      <c r="C84" s="9"/>
      <c r="D84" s="8" t="s">
        <v>44</v>
      </c>
      <c r="E84" s="121">
        <f>SUM(E85:E90)</f>
        <v>76.84</v>
      </c>
      <c r="F84" s="121">
        <f>SUM(F85:F90)</f>
        <v>0</v>
      </c>
      <c r="G84" s="121">
        <f>SUM(G85:G90)</f>
        <v>0</v>
      </c>
      <c r="H84" s="121">
        <f>SUM(H85:H90)</f>
        <v>0</v>
      </c>
      <c r="I84" s="121">
        <f>SUM(I85:I90)</f>
        <v>0</v>
      </c>
    </row>
    <row r="85" spans="1:10" ht="60.75" customHeight="1" x14ac:dyDescent="0.25">
      <c r="A85" s="240"/>
      <c r="B85" s="237" t="s">
        <v>214</v>
      </c>
      <c r="C85" s="239"/>
      <c r="D85" s="9" t="s">
        <v>45</v>
      </c>
      <c r="E85" s="121">
        <v>0</v>
      </c>
      <c r="F85" s="121">
        <v>0</v>
      </c>
      <c r="G85" s="121">
        <v>0</v>
      </c>
      <c r="H85" s="121">
        <v>0</v>
      </c>
      <c r="I85" s="121">
        <v>0</v>
      </c>
    </row>
    <row r="86" spans="1:10" ht="33" customHeight="1" x14ac:dyDescent="0.25">
      <c r="A86" s="240"/>
      <c r="B86" s="237"/>
      <c r="C86" s="240"/>
      <c r="D86" s="9" t="s">
        <v>46</v>
      </c>
      <c r="E86" s="121">
        <v>0</v>
      </c>
      <c r="F86" s="121">
        <v>0</v>
      </c>
      <c r="G86" s="121">
        <v>0</v>
      </c>
      <c r="H86" s="121">
        <v>0</v>
      </c>
      <c r="I86" s="121">
        <v>0</v>
      </c>
    </row>
    <row r="87" spans="1:10" ht="47.25" x14ac:dyDescent="0.25">
      <c r="A87" s="240"/>
      <c r="B87" s="237"/>
      <c r="C87" s="240"/>
      <c r="D87" s="9" t="s">
        <v>47</v>
      </c>
      <c r="E87" s="121">
        <v>76.84</v>
      </c>
      <c r="F87" s="121">
        <v>0</v>
      </c>
      <c r="G87" s="121">
        <v>0</v>
      </c>
      <c r="H87" s="121">
        <v>0</v>
      </c>
      <c r="I87" s="121">
        <v>0</v>
      </c>
    </row>
    <row r="88" spans="1:10" ht="46.5" customHeight="1" x14ac:dyDescent="0.25">
      <c r="A88" s="240"/>
      <c r="B88" s="237"/>
      <c r="C88" s="240"/>
      <c r="D88" s="9" t="s">
        <v>48</v>
      </c>
      <c r="E88" s="121">
        <v>0</v>
      </c>
      <c r="F88" s="121">
        <v>0</v>
      </c>
      <c r="G88" s="121">
        <v>0</v>
      </c>
      <c r="H88" s="121">
        <v>0</v>
      </c>
      <c r="I88" s="121">
        <v>0</v>
      </c>
    </row>
    <row r="89" spans="1:10" ht="45" customHeight="1" x14ac:dyDescent="0.25">
      <c r="A89" s="240"/>
      <c r="B89" s="237"/>
      <c r="C89" s="240"/>
      <c r="D89" s="9" t="s">
        <v>49</v>
      </c>
      <c r="E89" s="121">
        <v>0</v>
      </c>
      <c r="F89" s="121">
        <v>0</v>
      </c>
      <c r="G89" s="121">
        <v>0</v>
      </c>
      <c r="H89" s="121">
        <v>0</v>
      </c>
      <c r="I89" s="121">
        <v>0</v>
      </c>
    </row>
    <row r="90" spans="1:10" ht="31.5" x14ac:dyDescent="0.25">
      <c r="A90" s="241"/>
      <c r="B90" s="238"/>
      <c r="C90" s="241"/>
      <c r="D90" s="9" t="s">
        <v>52</v>
      </c>
      <c r="E90" s="121">
        <v>0</v>
      </c>
      <c r="F90" s="121">
        <v>0</v>
      </c>
      <c r="G90" s="121">
        <v>0</v>
      </c>
      <c r="H90" s="121">
        <v>0</v>
      </c>
      <c r="I90" s="121">
        <v>0</v>
      </c>
    </row>
    <row r="91" spans="1:10" ht="15.75" x14ac:dyDescent="0.25">
      <c r="A91" s="233">
        <v>13</v>
      </c>
      <c r="B91" s="2" t="s">
        <v>62</v>
      </c>
      <c r="C91" s="70"/>
      <c r="D91" s="1" t="s">
        <v>44</v>
      </c>
      <c r="E91" s="121">
        <f>SUM(E92:E97)</f>
        <v>21273.018</v>
      </c>
      <c r="F91" s="121">
        <f>SUM(F92:F97)</f>
        <v>18710</v>
      </c>
      <c r="G91" s="121">
        <f>SUM(G92:G97)</f>
        <v>19529</v>
      </c>
      <c r="H91" s="121">
        <f>SUM(H92:H97)</f>
        <v>19529</v>
      </c>
      <c r="I91" s="121">
        <f>SUM(I92:I97)</f>
        <v>19529</v>
      </c>
    </row>
    <row r="92" spans="1:10" ht="64.5" customHeight="1" x14ac:dyDescent="0.25">
      <c r="A92" s="234"/>
      <c r="B92" s="236" t="s">
        <v>274</v>
      </c>
      <c r="C92" s="236" t="s">
        <v>247</v>
      </c>
      <c r="D92" s="2" t="s">
        <v>45</v>
      </c>
      <c r="E92" s="121">
        <f>E106+E113+E120+E127+E134+E141+E148</f>
        <v>0</v>
      </c>
      <c r="F92" s="121">
        <f t="shared" ref="F92:I92" si="15">F106+F113+F120+F127+F134+F141+F148</f>
        <v>0</v>
      </c>
      <c r="G92" s="121">
        <f t="shared" si="15"/>
        <v>0</v>
      </c>
      <c r="H92" s="121">
        <f t="shared" si="15"/>
        <v>0</v>
      </c>
      <c r="I92" s="121">
        <f t="shared" si="15"/>
        <v>0</v>
      </c>
    </row>
    <row r="93" spans="1:10" ht="31.5" customHeight="1" x14ac:dyDescent="0.25">
      <c r="A93" s="234"/>
      <c r="B93" s="237"/>
      <c r="C93" s="237"/>
      <c r="D93" s="2" t="s">
        <v>46</v>
      </c>
      <c r="E93" s="121">
        <f>E107+E114+E121+E128+E135+E142+E149</f>
        <v>0</v>
      </c>
      <c r="F93" s="121">
        <f t="shared" ref="F93:I93" si="16">F107+F114+F121+F128+F135+F142+F149</f>
        <v>0</v>
      </c>
      <c r="G93" s="121">
        <f t="shared" si="16"/>
        <v>0</v>
      </c>
      <c r="H93" s="121">
        <f t="shared" si="16"/>
        <v>0</v>
      </c>
      <c r="I93" s="121">
        <f t="shared" si="16"/>
        <v>0</v>
      </c>
    </row>
    <row r="94" spans="1:10" ht="47.25" x14ac:dyDescent="0.25">
      <c r="A94" s="234"/>
      <c r="B94" s="237"/>
      <c r="C94" s="237"/>
      <c r="D94" s="2" t="s">
        <v>47</v>
      </c>
      <c r="E94" s="121">
        <f>E108+E115+E122+E129+E136+E143+E150+E157+E164+E171</f>
        <v>20942</v>
      </c>
      <c r="F94" s="121">
        <f t="shared" ref="F94:I94" si="17">F108+F115+F122+F129+F136+F143+F150+F157+F164+F171</f>
        <v>18360</v>
      </c>
      <c r="G94" s="121">
        <f t="shared" si="17"/>
        <v>19179</v>
      </c>
      <c r="H94" s="121">
        <f t="shared" si="17"/>
        <v>19179</v>
      </c>
      <c r="I94" s="121">
        <f t="shared" si="17"/>
        <v>19179</v>
      </c>
      <c r="J94" s="47"/>
    </row>
    <row r="95" spans="1:10" ht="45.75" customHeight="1" x14ac:dyDescent="0.25">
      <c r="A95" s="234"/>
      <c r="B95" s="237"/>
      <c r="C95" s="237"/>
      <c r="D95" s="2" t="s">
        <v>48</v>
      </c>
      <c r="E95" s="121">
        <f>E109+E116+E123+E130+E137+E144+E151</f>
        <v>0</v>
      </c>
      <c r="F95" s="121">
        <f t="shared" ref="F95:I95" si="18">F109+F116+F123+F130+F137+F144+F151</f>
        <v>0</v>
      </c>
      <c r="G95" s="121">
        <f t="shared" si="18"/>
        <v>0</v>
      </c>
      <c r="H95" s="121">
        <f t="shared" si="18"/>
        <v>0</v>
      </c>
      <c r="I95" s="121">
        <f t="shared" si="18"/>
        <v>0</v>
      </c>
    </row>
    <row r="96" spans="1:10" ht="49.5" customHeight="1" x14ac:dyDescent="0.25">
      <c r="A96" s="234"/>
      <c r="B96" s="237"/>
      <c r="C96" s="237"/>
      <c r="D96" s="134" t="s">
        <v>49</v>
      </c>
      <c r="E96" s="121">
        <f>E110+E117+E124+E131+E138+E145+E152</f>
        <v>0</v>
      </c>
      <c r="F96" s="121">
        <f t="shared" ref="F96:I96" si="19">F110+F117+F124+F131+F138+F145+F152</f>
        <v>0</v>
      </c>
      <c r="G96" s="121">
        <f t="shared" si="19"/>
        <v>0</v>
      </c>
      <c r="H96" s="121">
        <f t="shared" si="19"/>
        <v>0</v>
      </c>
      <c r="I96" s="121">
        <f t="shared" si="19"/>
        <v>0</v>
      </c>
    </row>
    <row r="97" spans="1:10" ht="31.5" x14ac:dyDescent="0.25">
      <c r="A97" s="235"/>
      <c r="B97" s="238"/>
      <c r="C97" s="238"/>
      <c r="D97" s="1" t="s">
        <v>52</v>
      </c>
      <c r="E97" s="121">
        <f>E111+E118+E125+E132+E139+E146+E153</f>
        <v>331.01799999999997</v>
      </c>
      <c r="F97" s="121">
        <f t="shared" ref="F97:I97" si="20">F111+F118+F125+F132+F139+F146+F153</f>
        <v>350</v>
      </c>
      <c r="G97" s="121">
        <f t="shared" si="20"/>
        <v>350</v>
      </c>
      <c r="H97" s="121">
        <f t="shared" si="20"/>
        <v>350</v>
      </c>
      <c r="I97" s="121">
        <f t="shared" si="20"/>
        <v>350</v>
      </c>
      <c r="J97" s="47"/>
    </row>
    <row r="98" spans="1:10" ht="15.75" x14ac:dyDescent="0.25">
      <c r="A98" s="233">
        <v>14</v>
      </c>
      <c r="B98" s="116"/>
      <c r="C98" s="116"/>
      <c r="D98" s="36" t="s">
        <v>44</v>
      </c>
      <c r="E98" s="121">
        <f>E99+E100+E101+E102+E103+E104</f>
        <v>21273.018</v>
      </c>
      <c r="F98" s="121">
        <f t="shared" ref="F98:I98" si="21">F99+F100+F101+F102+F103+F104</f>
        <v>18710</v>
      </c>
      <c r="G98" s="121">
        <f t="shared" si="21"/>
        <v>19529</v>
      </c>
      <c r="H98" s="121">
        <f t="shared" si="21"/>
        <v>19529</v>
      </c>
      <c r="I98" s="121">
        <f t="shared" si="21"/>
        <v>19529</v>
      </c>
    </row>
    <row r="99" spans="1:10" ht="62.25" customHeight="1" x14ac:dyDescent="0.25">
      <c r="A99" s="234"/>
      <c r="B99" s="236" t="s">
        <v>285</v>
      </c>
      <c r="C99" s="236" t="s">
        <v>247</v>
      </c>
      <c r="D99" s="116" t="s">
        <v>45</v>
      </c>
      <c r="E99" s="121">
        <f>E113+E120+E127+E134+E141+E148+E155</f>
        <v>0</v>
      </c>
      <c r="F99" s="121">
        <f t="shared" ref="F99:I99" si="22">F113+F120+F127+F134+F141+F148+F155</f>
        <v>0</v>
      </c>
      <c r="G99" s="121">
        <f t="shared" si="22"/>
        <v>0</v>
      </c>
      <c r="H99" s="121">
        <f t="shared" si="22"/>
        <v>0</v>
      </c>
      <c r="I99" s="121">
        <f t="shared" si="22"/>
        <v>0</v>
      </c>
    </row>
    <row r="100" spans="1:10" ht="31.5" customHeight="1" x14ac:dyDescent="0.25">
      <c r="A100" s="234"/>
      <c r="B100" s="237"/>
      <c r="C100" s="237"/>
      <c r="D100" s="116" t="s">
        <v>46</v>
      </c>
      <c r="E100" s="121">
        <f>E114+E121+E128+E135+E142+E149+E156</f>
        <v>0</v>
      </c>
      <c r="F100" s="121">
        <f t="shared" ref="F100:I100" si="23">F114+F121+F128+F135+F142+F149+F156</f>
        <v>0</v>
      </c>
      <c r="G100" s="121">
        <f t="shared" si="23"/>
        <v>0</v>
      </c>
      <c r="H100" s="121">
        <f t="shared" si="23"/>
        <v>0</v>
      </c>
      <c r="I100" s="121">
        <f t="shared" si="23"/>
        <v>0</v>
      </c>
    </row>
    <row r="101" spans="1:10" ht="47.25" x14ac:dyDescent="0.25">
      <c r="A101" s="234"/>
      <c r="B101" s="237"/>
      <c r="C101" s="237"/>
      <c r="D101" s="116" t="s">
        <v>47</v>
      </c>
      <c r="E101" s="121">
        <f>E108+E115+E122+E129+E136+E143+E150+E157+E164+E171</f>
        <v>20942</v>
      </c>
      <c r="F101" s="121">
        <f t="shared" ref="F101:I101" si="24">F108+F115+F122+F129+F136+F143+F150+F157+F164+F171</f>
        <v>18360</v>
      </c>
      <c r="G101" s="121">
        <f t="shared" si="24"/>
        <v>19179</v>
      </c>
      <c r="H101" s="121">
        <f t="shared" si="24"/>
        <v>19179</v>
      </c>
      <c r="I101" s="121">
        <f t="shared" si="24"/>
        <v>19179</v>
      </c>
      <c r="J101" s="47"/>
    </row>
    <row r="102" spans="1:10" ht="47.25" customHeight="1" x14ac:dyDescent="0.25">
      <c r="A102" s="234"/>
      <c r="B102" s="237"/>
      <c r="C102" s="237"/>
      <c r="D102" s="116" t="s">
        <v>48</v>
      </c>
      <c r="E102" s="121">
        <f>E116+E123+E130+E137+E144+E151+E158</f>
        <v>0</v>
      </c>
      <c r="F102" s="121">
        <f t="shared" ref="F102:I102" si="25">F116+F123+F130+F137+F144+F151+F158</f>
        <v>0</v>
      </c>
      <c r="G102" s="121">
        <f t="shared" si="25"/>
        <v>0</v>
      </c>
      <c r="H102" s="121">
        <f t="shared" si="25"/>
        <v>0</v>
      </c>
      <c r="I102" s="121">
        <f t="shared" si="25"/>
        <v>0</v>
      </c>
    </row>
    <row r="103" spans="1:10" ht="48" customHeight="1" x14ac:dyDescent="0.25">
      <c r="A103" s="234"/>
      <c r="B103" s="237"/>
      <c r="C103" s="237"/>
      <c r="D103" s="134" t="s">
        <v>49</v>
      </c>
      <c r="E103" s="121">
        <f>E117+E124+E131+E138+E145+E152+E159</f>
        <v>0</v>
      </c>
      <c r="F103" s="121">
        <f t="shared" ref="F103:I103" si="26">F117+F124+F131+F138+F145+F152+F159</f>
        <v>0</v>
      </c>
      <c r="G103" s="121">
        <f t="shared" si="26"/>
        <v>0</v>
      </c>
      <c r="H103" s="121">
        <f t="shared" si="26"/>
        <v>0</v>
      </c>
      <c r="I103" s="121">
        <f t="shared" si="26"/>
        <v>0</v>
      </c>
    </row>
    <row r="104" spans="1:10" ht="31.5" x14ac:dyDescent="0.25">
      <c r="A104" s="235"/>
      <c r="B104" s="238"/>
      <c r="C104" s="238"/>
      <c r="D104" s="36" t="s">
        <v>52</v>
      </c>
      <c r="E104" s="121">
        <f>E111+E118+E125+E132+E139+E146+E153+E160+E167+E174</f>
        <v>331.01799999999997</v>
      </c>
      <c r="F104" s="121">
        <f t="shared" ref="F104:I104" si="27">F111+F118+F125+F132+F139+F146+F153+F160+F167+F174</f>
        <v>350</v>
      </c>
      <c r="G104" s="121">
        <f t="shared" si="27"/>
        <v>350</v>
      </c>
      <c r="H104" s="121">
        <f t="shared" si="27"/>
        <v>350</v>
      </c>
      <c r="I104" s="121">
        <f t="shared" si="27"/>
        <v>350</v>
      </c>
      <c r="J104" s="47"/>
    </row>
    <row r="105" spans="1:10" ht="15.75" x14ac:dyDescent="0.25">
      <c r="A105" s="233">
        <v>15</v>
      </c>
      <c r="B105" s="2" t="s">
        <v>63</v>
      </c>
      <c r="C105" s="70"/>
      <c r="D105" s="1" t="s">
        <v>44</v>
      </c>
      <c r="E105" s="121">
        <f>SUM(E106:E111)</f>
        <v>18873.018</v>
      </c>
      <c r="F105" s="121">
        <f>SUM(F106:F111)</f>
        <v>18710</v>
      </c>
      <c r="G105" s="121">
        <f>SUM(G106:G111)</f>
        <v>19529</v>
      </c>
      <c r="H105" s="121">
        <f>SUM(H106:H111)</f>
        <v>19529</v>
      </c>
      <c r="I105" s="121">
        <f>SUM(I106:I111)</f>
        <v>19529</v>
      </c>
    </row>
    <row r="106" spans="1:10" ht="63" customHeight="1" x14ac:dyDescent="0.25">
      <c r="A106" s="234"/>
      <c r="B106" s="236" t="s">
        <v>216</v>
      </c>
      <c r="C106" s="239"/>
      <c r="D106" s="2" t="s">
        <v>45</v>
      </c>
      <c r="E106" s="121">
        <v>0</v>
      </c>
      <c r="F106" s="121">
        <v>0</v>
      </c>
      <c r="G106" s="121">
        <v>0</v>
      </c>
      <c r="H106" s="121">
        <v>0</v>
      </c>
      <c r="I106" s="121">
        <v>0</v>
      </c>
    </row>
    <row r="107" spans="1:10" ht="31.5" customHeight="1" x14ac:dyDescent="0.25">
      <c r="A107" s="234"/>
      <c r="B107" s="237"/>
      <c r="C107" s="240"/>
      <c r="D107" s="2" t="s">
        <v>46</v>
      </c>
      <c r="E107" s="121">
        <v>0</v>
      </c>
      <c r="F107" s="121">
        <v>0</v>
      </c>
      <c r="G107" s="121">
        <v>0</v>
      </c>
      <c r="H107" s="121">
        <v>0</v>
      </c>
      <c r="I107" s="121">
        <v>0</v>
      </c>
    </row>
    <row r="108" spans="1:10" ht="47.25" x14ac:dyDescent="0.25">
      <c r="A108" s="234"/>
      <c r="B108" s="237"/>
      <c r="C108" s="240"/>
      <c r="D108" s="2" t="s">
        <v>47</v>
      </c>
      <c r="E108" s="121">
        <f>17580-2000+2000+136+826</f>
        <v>18542</v>
      </c>
      <c r="F108" s="121">
        <v>18360</v>
      </c>
      <c r="G108" s="121">
        <v>19179</v>
      </c>
      <c r="H108" s="121">
        <v>19179</v>
      </c>
      <c r="I108" s="121">
        <v>19179</v>
      </c>
    </row>
    <row r="109" spans="1:10" ht="46.5" customHeight="1" x14ac:dyDescent="0.25">
      <c r="A109" s="234"/>
      <c r="B109" s="237"/>
      <c r="C109" s="240"/>
      <c r="D109" s="2" t="s">
        <v>48</v>
      </c>
      <c r="E109" s="121">
        <v>0</v>
      </c>
      <c r="F109" s="121">
        <v>0</v>
      </c>
      <c r="G109" s="121">
        <v>0</v>
      </c>
      <c r="H109" s="121">
        <v>0</v>
      </c>
      <c r="I109" s="121">
        <v>0</v>
      </c>
    </row>
    <row r="110" spans="1:10" ht="45" customHeight="1" x14ac:dyDescent="0.25">
      <c r="A110" s="234"/>
      <c r="B110" s="237"/>
      <c r="C110" s="240"/>
      <c r="D110" s="134" t="s">
        <v>49</v>
      </c>
      <c r="E110" s="121">
        <v>0</v>
      </c>
      <c r="F110" s="121">
        <v>0</v>
      </c>
      <c r="G110" s="121">
        <v>0</v>
      </c>
      <c r="H110" s="121">
        <v>0</v>
      </c>
      <c r="I110" s="121">
        <v>0</v>
      </c>
    </row>
    <row r="111" spans="1:10" ht="31.5" x14ac:dyDescent="0.25">
      <c r="A111" s="235"/>
      <c r="B111" s="238"/>
      <c r="C111" s="241"/>
      <c r="D111" s="2" t="s">
        <v>52</v>
      </c>
      <c r="E111" s="121">
        <v>331.01799999999997</v>
      </c>
      <c r="F111" s="121">
        <v>350</v>
      </c>
      <c r="G111" s="121">
        <v>350</v>
      </c>
      <c r="H111" s="121">
        <v>350</v>
      </c>
      <c r="I111" s="121">
        <v>350</v>
      </c>
    </row>
    <row r="112" spans="1:10" ht="15.75" x14ac:dyDescent="0.25">
      <c r="A112" s="239">
        <v>16</v>
      </c>
      <c r="B112" s="2" t="s">
        <v>64</v>
      </c>
      <c r="C112" s="9"/>
      <c r="D112" s="8" t="s">
        <v>44</v>
      </c>
      <c r="E112" s="121">
        <f>SUM(E113:E118)</f>
        <v>2000</v>
      </c>
      <c r="F112" s="121">
        <f>SUM(F113:F118)</f>
        <v>0</v>
      </c>
      <c r="G112" s="121">
        <f>SUM(G113:G118)</f>
        <v>0</v>
      </c>
      <c r="H112" s="121">
        <f>SUM(H113:H118)</f>
        <v>0</v>
      </c>
      <c r="I112" s="121">
        <f>SUM(I113:I118)</f>
        <v>0</v>
      </c>
    </row>
    <row r="113" spans="1:9" ht="62.25" customHeight="1" x14ac:dyDescent="0.25">
      <c r="A113" s="240"/>
      <c r="B113" s="236" t="s">
        <v>217</v>
      </c>
      <c r="C113" s="239"/>
      <c r="D113" s="9" t="s">
        <v>45</v>
      </c>
      <c r="E113" s="121">
        <v>0</v>
      </c>
      <c r="F113" s="121">
        <v>0</v>
      </c>
      <c r="G113" s="121">
        <v>0</v>
      </c>
      <c r="H113" s="121">
        <v>0</v>
      </c>
      <c r="I113" s="121">
        <v>0</v>
      </c>
    </row>
    <row r="114" spans="1:9" ht="33" customHeight="1" x14ac:dyDescent="0.25">
      <c r="A114" s="240"/>
      <c r="B114" s="242"/>
      <c r="C114" s="240"/>
      <c r="D114" s="9" t="s">
        <v>46</v>
      </c>
      <c r="E114" s="121">
        <v>0</v>
      </c>
      <c r="F114" s="121">
        <v>0</v>
      </c>
      <c r="G114" s="121">
        <v>0</v>
      </c>
      <c r="H114" s="121">
        <v>0</v>
      </c>
      <c r="I114" s="121">
        <v>0</v>
      </c>
    </row>
    <row r="115" spans="1:9" ht="47.25" x14ac:dyDescent="0.25">
      <c r="A115" s="240"/>
      <c r="B115" s="242"/>
      <c r="C115" s="240"/>
      <c r="D115" s="9" t="s">
        <v>47</v>
      </c>
      <c r="E115" s="121">
        <f>2000</f>
        <v>2000</v>
      </c>
      <c r="F115" s="121">
        <v>0</v>
      </c>
      <c r="G115" s="121">
        <v>0</v>
      </c>
      <c r="H115" s="121">
        <v>0</v>
      </c>
      <c r="I115" s="121">
        <v>0</v>
      </c>
    </row>
    <row r="116" spans="1:9" ht="48" customHeight="1" x14ac:dyDescent="0.25">
      <c r="A116" s="240"/>
      <c r="B116" s="242"/>
      <c r="C116" s="240"/>
      <c r="D116" s="9" t="s">
        <v>48</v>
      </c>
      <c r="E116" s="121">
        <v>0</v>
      </c>
      <c r="F116" s="121">
        <v>0</v>
      </c>
      <c r="G116" s="121">
        <v>0</v>
      </c>
      <c r="H116" s="121">
        <v>0</v>
      </c>
      <c r="I116" s="121">
        <v>0</v>
      </c>
    </row>
    <row r="117" spans="1:9" ht="48" customHeight="1" x14ac:dyDescent="0.25">
      <c r="A117" s="240"/>
      <c r="B117" s="242"/>
      <c r="C117" s="240"/>
      <c r="D117" s="9" t="s">
        <v>49</v>
      </c>
      <c r="E117" s="121">
        <v>0</v>
      </c>
      <c r="F117" s="121">
        <v>0</v>
      </c>
      <c r="G117" s="121">
        <v>0</v>
      </c>
      <c r="H117" s="121">
        <v>0</v>
      </c>
      <c r="I117" s="121">
        <v>0</v>
      </c>
    </row>
    <row r="118" spans="1:9" ht="31.5" x14ac:dyDescent="0.25">
      <c r="A118" s="241"/>
      <c r="B118" s="243"/>
      <c r="C118" s="241"/>
      <c r="D118" s="9" t="s">
        <v>52</v>
      </c>
      <c r="E118" s="121">
        <v>0</v>
      </c>
      <c r="F118" s="121">
        <v>0</v>
      </c>
      <c r="G118" s="121">
        <v>0</v>
      </c>
      <c r="H118" s="121">
        <v>0</v>
      </c>
      <c r="I118" s="121">
        <v>0</v>
      </c>
    </row>
    <row r="119" spans="1:9" ht="15.75" x14ac:dyDescent="0.25">
      <c r="A119" s="239">
        <v>17</v>
      </c>
      <c r="B119" s="2" t="s">
        <v>65</v>
      </c>
      <c r="C119" s="9"/>
      <c r="D119" s="8" t="s">
        <v>44</v>
      </c>
      <c r="E119" s="121">
        <f>SUM(E120:E125)</f>
        <v>400</v>
      </c>
      <c r="F119" s="121">
        <f>SUM(F120:F125)</f>
        <v>0</v>
      </c>
      <c r="G119" s="121">
        <f>SUM(G120:G125)</f>
        <v>0</v>
      </c>
      <c r="H119" s="121">
        <f>SUM(H120:H125)</f>
        <v>0</v>
      </c>
      <c r="I119" s="121">
        <f>SUM(I120:I125)</f>
        <v>0</v>
      </c>
    </row>
    <row r="120" spans="1:9" ht="62.25" customHeight="1" x14ac:dyDescent="0.25">
      <c r="A120" s="240"/>
      <c r="B120" s="236" t="s">
        <v>250</v>
      </c>
      <c r="C120" s="239"/>
      <c r="D120" s="9" t="s">
        <v>45</v>
      </c>
      <c r="E120" s="121">
        <v>0</v>
      </c>
      <c r="F120" s="121">
        <v>0</v>
      </c>
      <c r="G120" s="121">
        <v>0</v>
      </c>
      <c r="H120" s="121">
        <v>0</v>
      </c>
      <c r="I120" s="121">
        <v>0</v>
      </c>
    </row>
    <row r="121" spans="1:9" ht="30.75" customHeight="1" x14ac:dyDescent="0.25">
      <c r="A121" s="240"/>
      <c r="B121" s="242"/>
      <c r="C121" s="240"/>
      <c r="D121" s="9" t="s">
        <v>46</v>
      </c>
      <c r="E121" s="121">
        <v>0</v>
      </c>
      <c r="F121" s="121">
        <v>0</v>
      </c>
      <c r="G121" s="121">
        <v>0</v>
      </c>
      <c r="H121" s="121">
        <v>0</v>
      </c>
      <c r="I121" s="121">
        <v>0</v>
      </c>
    </row>
    <row r="122" spans="1:9" ht="47.25" x14ac:dyDescent="0.25">
      <c r="A122" s="240"/>
      <c r="B122" s="242"/>
      <c r="C122" s="240"/>
      <c r="D122" s="9" t="s">
        <v>47</v>
      </c>
      <c r="E122" s="121">
        <v>400</v>
      </c>
      <c r="F122" s="121">
        <v>0</v>
      </c>
      <c r="G122" s="121">
        <v>0</v>
      </c>
      <c r="H122" s="121">
        <v>0</v>
      </c>
      <c r="I122" s="121">
        <v>0</v>
      </c>
    </row>
    <row r="123" spans="1:9" ht="45.75" customHeight="1" x14ac:dyDescent="0.25">
      <c r="A123" s="240"/>
      <c r="B123" s="242"/>
      <c r="C123" s="240"/>
      <c r="D123" s="9" t="s">
        <v>48</v>
      </c>
      <c r="E123" s="121">
        <v>0</v>
      </c>
      <c r="F123" s="121">
        <v>0</v>
      </c>
      <c r="G123" s="121">
        <v>0</v>
      </c>
      <c r="H123" s="121">
        <v>0</v>
      </c>
      <c r="I123" s="121">
        <v>0</v>
      </c>
    </row>
    <row r="124" spans="1:9" ht="47.25" customHeight="1" x14ac:dyDescent="0.25">
      <c r="A124" s="240"/>
      <c r="B124" s="242"/>
      <c r="C124" s="240"/>
      <c r="D124" s="9" t="s">
        <v>49</v>
      </c>
      <c r="E124" s="121">
        <v>0</v>
      </c>
      <c r="F124" s="121">
        <v>0</v>
      </c>
      <c r="G124" s="121">
        <v>0</v>
      </c>
      <c r="H124" s="121">
        <v>0</v>
      </c>
      <c r="I124" s="121">
        <v>0</v>
      </c>
    </row>
    <row r="125" spans="1:9" ht="31.5" x14ac:dyDescent="0.25">
      <c r="A125" s="241"/>
      <c r="B125" s="243"/>
      <c r="C125" s="241"/>
      <c r="D125" s="9" t="s">
        <v>52</v>
      </c>
      <c r="E125" s="121">
        <v>0</v>
      </c>
      <c r="F125" s="121">
        <v>0</v>
      </c>
      <c r="G125" s="121">
        <v>0</v>
      </c>
      <c r="H125" s="121">
        <v>0</v>
      </c>
      <c r="I125" s="121">
        <v>0</v>
      </c>
    </row>
    <row r="126" spans="1:9" ht="15.75" x14ac:dyDescent="0.25">
      <c r="A126" s="239">
        <v>18</v>
      </c>
      <c r="B126" s="2" t="s">
        <v>66</v>
      </c>
      <c r="C126" s="9"/>
      <c r="D126" s="8" t="s">
        <v>44</v>
      </c>
      <c r="E126" s="121">
        <f>SUM(E127:E132)</f>
        <v>0</v>
      </c>
      <c r="F126" s="121">
        <f>SUM(F127:F132)</f>
        <v>0</v>
      </c>
      <c r="G126" s="121">
        <f>SUM(G127:G132)</f>
        <v>0</v>
      </c>
      <c r="H126" s="121">
        <f>SUM(H127:H132)</f>
        <v>0</v>
      </c>
      <c r="I126" s="121">
        <f>SUM(I127:I132)</f>
        <v>0</v>
      </c>
    </row>
    <row r="127" spans="1:9" ht="63.75" customHeight="1" x14ac:dyDescent="0.25">
      <c r="A127" s="240"/>
      <c r="B127" s="237" t="s">
        <v>219</v>
      </c>
      <c r="C127" s="239"/>
      <c r="D127" s="9" t="s">
        <v>45</v>
      </c>
      <c r="E127" s="121">
        <v>0</v>
      </c>
      <c r="F127" s="121">
        <v>0</v>
      </c>
      <c r="G127" s="121">
        <v>0</v>
      </c>
      <c r="H127" s="121">
        <v>0</v>
      </c>
      <c r="I127" s="121">
        <v>0</v>
      </c>
    </row>
    <row r="128" spans="1:9" ht="32.25" customHeight="1" x14ac:dyDescent="0.25">
      <c r="A128" s="240"/>
      <c r="B128" s="237"/>
      <c r="C128" s="240"/>
      <c r="D128" s="9" t="s">
        <v>46</v>
      </c>
      <c r="E128" s="121">
        <v>0</v>
      </c>
      <c r="F128" s="121">
        <v>0</v>
      </c>
      <c r="G128" s="121">
        <v>0</v>
      </c>
      <c r="H128" s="121">
        <v>0</v>
      </c>
      <c r="I128" s="121">
        <v>0</v>
      </c>
    </row>
    <row r="129" spans="1:9" ht="47.25" x14ac:dyDescent="0.25">
      <c r="A129" s="240"/>
      <c r="B129" s="237"/>
      <c r="C129" s="240"/>
      <c r="D129" s="9" t="s">
        <v>47</v>
      </c>
      <c r="E129" s="121">
        <f>'[1]форма 6'!H28</f>
        <v>0</v>
      </c>
      <c r="F129" s="121">
        <f>'[1]форма 6'!I28</f>
        <v>0</v>
      </c>
      <c r="G129" s="121">
        <f>'[1]форма 6'!J28</f>
        <v>0</v>
      </c>
      <c r="H129" s="121">
        <f>'[1]форма 6'!K28</f>
        <v>0</v>
      </c>
      <c r="I129" s="121">
        <f>'[1]форма 6'!L28</f>
        <v>0</v>
      </c>
    </row>
    <row r="130" spans="1:9" ht="47.25" customHeight="1" x14ac:dyDescent="0.25">
      <c r="A130" s="240"/>
      <c r="B130" s="237"/>
      <c r="C130" s="240"/>
      <c r="D130" s="9" t="s">
        <v>48</v>
      </c>
      <c r="E130" s="121">
        <v>0</v>
      </c>
      <c r="F130" s="121">
        <v>0</v>
      </c>
      <c r="G130" s="121">
        <v>0</v>
      </c>
      <c r="H130" s="121">
        <v>0</v>
      </c>
      <c r="I130" s="121">
        <v>0</v>
      </c>
    </row>
    <row r="131" spans="1:9" ht="48" customHeight="1" x14ac:dyDescent="0.25">
      <c r="A131" s="240"/>
      <c r="B131" s="237"/>
      <c r="C131" s="240"/>
      <c r="D131" s="9" t="s">
        <v>49</v>
      </c>
      <c r="E131" s="121">
        <v>0</v>
      </c>
      <c r="F131" s="121">
        <v>0</v>
      </c>
      <c r="G131" s="121">
        <v>0</v>
      </c>
      <c r="H131" s="121">
        <v>0</v>
      </c>
      <c r="I131" s="121">
        <v>0</v>
      </c>
    </row>
    <row r="132" spans="1:9" ht="31.5" x14ac:dyDescent="0.25">
      <c r="A132" s="241"/>
      <c r="B132" s="238"/>
      <c r="C132" s="241"/>
      <c r="D132" s="9" t="s">
        <v>52</v>
      </c>
      <c r="E132" s="121">
        <v>0</v>
      </c>
      <c r="F132" s="121">
        <v>0</v>
      </c>
      <c r="G132" s="121">
        <v>0</v>
      </c>
      <c r="H132" s="121">
        <v>0</v>
      </c>
      <c r="I132" s="121">
        <v>0</v>
      </c>
    </row>
    <row r="133" spans="1:9" ht="15.75" x14ac:dyDescent="0.25">
      <c r="A133" s="239">
        <f>A126+1</f>
        <v>19</v>
      </c>
      <c r="B133" s="2" t="s">
        <v>77</v>
      </c>
      <c r="C133" s="9"/>
      <c r="D133" s="8" t="s">
        <v>44</v>
      </c>
      <c r="E133" s="121">
        <f>SUM(E134:E139)</f>
        <v>0</v>
      </c>
      <c r="F133" s="121">
        <f>SUM(F134:F139)</f>
        <v>0</v>
      </c>
      <c r="G133" s="121">
        <f>SUM(G134:G139)</f>
        <v>0</v>
      </c>
      <c r="H133" s="121">
        <f>SUM(H134:H139)</f>
        <v>0</v>
      </c>
      <c r="I133" s="121">
        <f>SUM(I134:I139)</f>
        <v>0</v>
      </c>
    </row>
    <row r="134" spans="1:9" ht="63.75" customHeight="1" x14ac:dyDescent="0.25">
      <c r="A134" s="240"/>
      <c r="B134" s="236" t="s">
        <v>220</v>
      </c>
      <c r="C134" s="239"/>
      <c r="D134" s="9" t="s">
        <v>45</v>
      </c>
      <c r="E134" s="121">
        <v>0</v>
      </c>
      <c r="F134" s="121">
        <v>0</v>
      </c>
      <c r="G134" s="121">
        <v>0</v>
      </c>
      <c r="H134" s="121">
        <v>0</v>
      </c>
      <c r="I134" s="121">
        <v>0</v>
      </c>
    </row>
    <row r="135" spans="1:9" ht="32.25" customHeight="1" x14ac:dyDescent="0.25">
      <c r="A135" s="240"/>
      <c r="B135" s="242"/>
      <c r="C135" s="240"/>
      <c r="D135" s="9" t="s">
        <v>46</v>
      </c>
      <c r="E135" s="121">
        <v>0</v>
      </c>
      <c r="F135" s="121">
        <v>0</v>
      </c>
      <c r="G135" s="121">
        <v>0</v>
      </c>
      <c r="H135" s="121">
        <v>0</v>
      </c>
      <c r="I135" s="121">
        <v>0</v>
      </c>
    </row>
    <row r="136" spans="1:9" ht="47.25" x14ac:dyDescent="0.25">
      <c r="A136" s="240"/>
      <c r="B136" s="242"/>
      <c r="C136" s="240"/>
      <c r="D136" s="9" t="s">
        <v>47</v>
      </c>
      <c r="E136" s="121">
        <v>0</v>
      </c>
      <c r="F136" s="121">
        <v>0</v>
      </c>
      <c r="G136" s="121">
        <v>0</v>
      </c>
      <c r="H136" s="121">
        <v>0</v>
      </c>
      <c r="I136" s="121">
        <v>0</v>
      </c>
    </row>
    <row r="137" spans="1:9" ht="47.25" customHeight="1" x14ac:dyDescent="0.25">
      <c r="A137" s="240"/>
      <c r="B137" s="242"/>
      <c r="C137" s="240"/>
      <c r="D137" s="9" t="s">
        <v>48</v>
      </c>
      <c r="E137" s="121">
        <v>0</v>
      </c>
      <c r="F137" s="121">
        <v>0</v>
      </c>
      <c r="G137" s="121">
        <v>0</v>
      </c>
      <c r="H137" s="121">
        <v>0</v>
      </c>
      <c r="I137" s="121">
        <v>0</v>
      </c>
    </row>
    <row r="138" spans="1:9" ht="47.25" customHeight="1" x14ac:dyDescent="0.25">
      <c r="A138" s="240"/>
      <c r="B138" s="242"/>
      <c r="C138" s="240"/>
      <c r="D138" s="9" t="s">
        <v>49</v>
      </c>
      <c r="E138" s="121">
        <v>0</v>
      </c>
      <c r="F138" s="121">
        <v>0</v>
      </c>
      <c r="G138" s="121">
        <v>0</v>
      </c>
      <c r="H138" s="121">
        <v>0</v>
      </c>
      <c r="I138" s="121">
        <v>0</v>
      </c>
    </row>
    <row r="139" spans="1:9" ht="31.5" x14ac:dyDescent="0.25">
      <c r="A139" s="241"/>
      <c r="B139" s="243"/>
      <c r="C139" s="241"/>
      <c r="D139" s="9" t="s">
        <v>52</v>
      </c>
      <c r="E139" s="121">
        <v>0</v>
      </c>
      <c r="F139" s="121">
        <v>0</v>
      </c>
      <c r="G139" s="121">
        <v>0</v>
      </c>
      <c r="H139" s="121">
        <v>0</v>
      </c>
      <c r="I139" s="121">
        <v>0</v>
      </c>
    </row>
    <row r="140" spans="1:9" ht="15.75" x14ac:dyDescent="0.25">
      <c r="A140" s="239">
        <v>20</v>
      </c>
      <c r="B140" s="2" t="s">
        <v>72</v>
      </c>
      <c r="C140" s="9"/>
      <c r="D140" s="8" t="s">
        <v>44</v>
      </c>
      <c r="E140" s="121">
        <f>SUM(E141:E146)</f>
        <v>0</v>
      </c>
      <c r="F140" s="121">
        <f>SUM(F141:F146)</f>
        <v>0</v>
      </c>
      <c r="G140" s="121">
        <f>SUM(G141:G146)</f>
        <v>0</v>
      </c>
      <c r="H140" s="121">
        <f>SUM(H141:H146)</f>
        <v>0</v>
      </c>
      <c r="I140" s="121">
        <f>SUM(I141:I146)</f>
        <v>0</v>
      </c>
    </row>
    <row r="141" spans="1:9" ht="63.75" customHeight="1" x14ac:dyDescent="0.25">
      <c r="A141" s="240"/>
      <c r="B141" s="236" t="s">
        <v>11</v>
      </c>
      <c r="C141" s="239"/>
      <c r="D141" s="9" t="s">
        <v>45</v>
      </c>
      <c r="E141" s="121">
        <v>0</v>
      </c>
      <c r="F141" s="121">
        <v>0</v>
      </c>
      <c r="G141" s="121">
        <v>0</v>
      </c>
      <c r="H141" s="121">
        <v>0</v>
      </c>
      <c r="I141" s="121">
        <v>0</v>
      </c>
    </row>
    <row r="142" spans="1:9" ht="33" customHeight="1" x14ac:dyDescent="0.25">
      <c r="A142" s="240"/>
      <c r="B142" s="242"/>
      <c r="C142" s="240"/>
      <c r="D142" s="9" t="s">
        <v>46</v>
      </c>
      <c r="E142" s="121">
        <v>0</v>
      </c>
      <c r="F142" s="121">
        <v>0</v>
      </c>
      <c r="G142" s="121">
        <v>0</v>
      </c>
      <c r="H142" s="121">
        <v>0</v>
      </c>
      <c r="I142" s="121">
        <v>0</v>
      </c>
    </row>
    <row r="143" spans="1:9" ht="47.25" x14ac:dyDescent="0.25">
      <c r="A143" s="240"/>
      <c r="B143" s="242"/>
      <c r="C143" s="240"/>
      <c r="D143" s="9" t="s">
        <v>47</v>
      </c>
      <c r="E143" s="121">
        <v>0</v>
      </c>
      <c r="F143" s="121">
        <v>0</v>
      </c>
      <c r="G143" s="121">
        <v>0</v>
      </c>
      <c r="H143" s="121">
        <v>0</v>
      </c>
      <c r="I143" s="121">
        <v>0</v>
      </c>
    </row>
    <row r="144" spans="1:9" ht="47.25" customHeight="1" x14ac:dyDescent="0.25">
      <c r="A144" s="240"/>
      <c r="B144" s="242"/>
      <c r="C144" s="240"/>
      <c r="D144" s="9" t="s">
        <v>48</v>
      </c>
      <c r="E144" s="121">
        <v>0</v>
      </c>
      <c r="F144" s="121">
        <v>0</v>
      </c>
      <c r="G144" s="121">
        <v>0</v>
      </c>
      <c r="H144" s="121">
        <v>0</v>
      </c>
      <c r="I144" s="121">
        <v>0</v>
      </c>
    </row>
    <row r="145" spans="1:9" ht="48" customHeight="1" x14ac:dyDescent="0.25">
      <c r="A145" s="240"/>
      <c r="B145" s="242"/>
      <c r="C145" s="240"/>
      <c r="D145" s="9" t="s">
        <v>49</v>
      </c>
      <c r="E145" s="121">
        <v>0</v>
      </c>
      <c r="F145" s="121">
        <v>0</v>
      </c>
      <c r="G145" s="121">
        <v>0</v>
      </c>
      <c r="H145" s="121">
        <v>0</v>
      </c>
      <c r="I145" s="121">
        <v>0</v>
      </c>
    </row>
    <row r="146" spans="1:9" ht="31.5" x14ac:dyDescent="0.25">
      <c r="A146" s="241"/>
      <c r="B146" s="243"/>
      <c r="C146" s="241"/>
      <c r="D146" s="9" t="s">
        <v>52</v>
      </c>
      <c r="E146" s="121">
        <v>0</v>
      </c>
      <c r="F146" s="121">
        <v>0</v>
      </c>
      <c r="G146" s="121">
        <v>0</v>
      </c>
      <c r="H146" s="121">
        <v>0</v>
      </c>
      <c r="I146" s="121">
        <v>0</v>
      </c>
    </row>
    <row r="147" spans="1:9" ht="15.75" x14ac:dyDescent="0.25">
      <c r="A147" s="239">
        <f>A140+1</f>
        <v>21</v>
      </c>
      <c r="B147" s="2" t="s">
        <v>73</v>
      </c>
      <c r="C147" s="9"/>
      <c r="D147" s="8" t="s">
        <v>44</v>
      </c>
      <c r="E147" s="121">
        <f>SUM(E148:E153)</f>
        <v>0</v>
      </c>
      <c r="F147" s="121">
        <f>SUM(F148:F153)</f>
        <v>0</v>
      </c>
      <c r="G147" s="121">
        <f>SUM(G148:G153)</f>
        <v>0</v>
      </c>
      <c r="H147" s="121">
        <f>SUM(H148:H153)</f>
        <v>0</v>
      </c>
      <c r="I147" s="121">
        <f>SUM(I148:I153)</f>
        <v>0</v>
      </c>
    </row>
    <row r="148" spans="1:9" ht="60.75" customHeight="1" x14ac:dyDescent="0.25">
      <c r="A148" s="240"/>
      <c r="B148" s="237" t="s">
        <v>221</v>
      </c>
      <c r="C148" s="239"/>
      <c r="D148" s="9" t="s">
        <v>45</v>
      </c>
      <c r="E148" s="121">
        <v>0</v>
      </c>
      <c r="F148" s="121">
        <v>0</v>
      </c>
      <c r="G148" s="121">
        <v>0</v>
      </c>
      <c r="H148" s="121">
        <v>0</v>
      </c>
      <c r="I148" s="121">
        <v>0</v>
      </c>
    </row>
    <row r="149" spans="1:9" ht="31.5" customHeight="1" x14ac:dyDescent="0.25">
      <c r="A149" s="240"/>
      <c r="B149" s="237"/>
      <c r="C149" s="240"/>
      <c r="D149" s="9" t="s">
        <v>46</v>
      </c>
      <c r="E149" s="121">
        <v>0</v>
      </c>
      <c r="F149" s="121">
        <v>0</v>
      </c>
      <c r="G149" s="121">
        <v>0</v>
      </c>
      <c r="H149" s="121">
        <v>0</v>
      </c>
      <c r="I149" s="121">
        <v>0</v>
      </c>
    </row>
    <row r="150" spans="1:9" ht="47.25" x14ac:dyDescent="0.25">
      <c r="A150" s="240"/>
      <c r="B150" s="237"/>
      <c r="C150" s="240"/>
      <c r="D150" s="9" t="s">
        <v>47</v>
      </c>
      <c r="E150" s="121">
        <v>0</v>
      </c>
      <c r="F150" s="121">
        <v>0</v>
      </c>
      <c r="G150" s="121">
        <v>0</v>
      </c>
      <c r="H150" s="121">
        <v>0</v>
      </c>
      <c r="I150" s="121">
        <v>0</v>
      </c>
    </row>
    <row r="151" spans="1:9" ht="48" customHeight="1" x14ac:dyDescent="0.25">
      <c r="A151" s="240"/>
      <c r="B151" s="237"/>
      <c r="C151" s="240"/>
      <c r="D151" s="9" t="s">
        <v>48</v>
      </c>
      <c r="E151" s="121">
        <v>0</v>
      </c>
      <c r="F151" s="121">
        <v>0</v>
      </c>
      <c r="G151" s="121">
        <v>0</v>
      </c>
      <c r="H151" s="121">
        <v>0</v>
      </c>
      <c r="I151" s="121">
        <v>0</v>
      </c>
    </row>
    <row r="152" spans="1:9" ht="47.25" customHeight="1" x14ac:dyDescent="0.25">
      <c r="A152" s="240"/>
      <c r="B152" s="237"/>
      <c r="C152" s="240"/>
      <c r="D152" s="9" t="s">
        <v>49</v>
      </c>
      <c r="E152" s="121">
        <v>0</v>
      </c>
      <c r="F152" s="121">
        <v>0</v>
      </c>
      <c r="G152" s="121">
        <v>0</v>
      </c>
      <c r="H152" s="121">
        <v>0</v>
      </c>
      <c r="I152" s="121">
        <v>0</v>
      </c>
    </row>
    <row r="153" spans="1:9" ht="31.5" x14ac:dyDescent="0.25">
      <c r="A153" s="241"/>
      <c r="B153" s="238"/>
      <c r="C153" s="241"/>
      <c r="D153" s="9" t="s">
        <v>52</v>
      </c>
      <c r="E153" s="121">
        <v>0</v>
      </c>
      <c r="F153" s="121">
        <v>0</v>
      </c>
      <c r="G153" s="121">
        <v>0</v>
      </c>
      <c r="H153" s="121">
        <v>0</v>
      </c>
      <c r="I153" s="121">
        <v>0</v>
      </c>
    </row>
    <row r="154" spans="1:9" ht="17.25" customHeight="1" x14ac:dyDescent="0.25">
      <c r="A154" s="246">
        <v>22</v>
      </c>
      <c r="B154" s="35" t="s">
        <v>74</v>
      </c>
      <c r="C154" s="70"/>
      <c r="D154" s="36" t="s">
        <v>44</v>
      </c>
      <c r="E154" s="121">
        <f>SUM(E155:E160)</f>
        <v>0</v>
      </c>
      <c r="F154" s="121">
        <f>SUM(F155:F160)</f>
        <v>0</v>
      </c>
      <c r="G154" s="121">
        <f>SUM(G155:G160)</f>
        <v>0</v>
      </c>
      <c r="H154" s="121">
        <f>SUM(H155:H160)</f>
        <v>0</v>
      </c>
      <c r="I154" s="121">
        <f>SUM(I155:I160)</f>
        <v>0</v>
      </c>
    </row>
    <row r="155" spans="1:9" ht="49.5" customHeight="1" x14ac:dyDescent="0.25">
      <c r="A155" s="246"/>
      <c r="B155" s="236" t="s">
        <v>251</v>
      </c>
      <c r="C155" s="239"/>
      <c r="D155" s="35" t="s">
        <v>45</v>
      </c>
      <c r="E155" s="121">
        <v>0</v>
      </c>
      <c r="F155" s="121">
        <v>0</v>
      </c>
      <c r="G155" s="121">
        <v>0</v>
      </c>
      <c r="H155" s="121">
        <v>0</v>
      </c>
      <c r="I155" s="121">
        <v>0</v>
      </c>
    </row>
    <row r="156" spans="1:9" ht="30" customHeight="1" x14ac:dyDescent="0.25">
      <c r="A156" s="246"/>
      <c r="B156" s="237"/>
      <c r="C156" s="240"/>
      <c r="D156" s="35" t="s">
        <v>46</v>
      </c>
      <c r="E156" s="121">
        <v>0</v>
      </c>
      <c r="F156" s="121">
        <v>0</v>
      </c>
      <c r="G156" s="121">
        <v>0</v>
      </c>
      <c r="H156" s="121">
        <v>0</v>
      </c>
      <c r="I156" s="121">
        <v>0</v>
      </c>
    </row>
    <row r="157" spans="1:9" ht="47.25" x14ac:dyDescent="0.25">
      <c r="A157" s="246"/>
      <c r="B157" s="237"/>
      <c r="C157" s="240"/>
      <c r="D157" s="35" t="s">
        <v>47</v>
      </c>
      <c r="E157" s="121">
        <v>0</v>
      </c>
      <c r="F157" s="121">
        <v>0</v>
      </c>
      <c r="G157" s="121">
        <v>0</v>
      </c>
      <c r="H157" s="121">
        <v>0</v>
      </c>
      <c r="I157" s="121">
        <v>0</v>
      </c>
    </row>
    <row r="158" spans="1:9" ht="20.25" customHeight="1" x14ac:dyDescent="0.25">
      <c r="A158" s="246"/>
      <c r="B158" s="237"/>
      <c r="C158" s="240"/>
      <c r="D158" s="9" t="s">
        <v>128</v>
      </c>
      <c r="E158" s="121">
        <v>0</v>
      </c>
      <c r="F158" s="121">
        <v>0</v>
      </c>
      <c r="G158" s="121">
        <v>0</v>
      </c>
      <c r="H158" s="121">
        <v>0</v>
      </c>
      <c r="I158" s="121">
        <v>0</v>
      </c>
    </row>
    <row r="159" spans="1:9" ht="48" customHeight="1" x14ac:dyDescent="0.25">
      <c r="A159" s="246"/>
      <c r="B159" s="237"/>
      <c r="C159" s="240"/>
      <c r="D159" s="134" t="s">
        <v>49</v>
      </c>
      <c r="E159" s="121">
        <v>0</v>
      </c>
      <c r="F159" s="121">
        <v>0</v>
      </c>
      <c r="G159" s="121">
        <v>0</v>
      </c>
      <c r="H159" s="121">
        <v>0</v>
      </c>
      <c r="I159" s="121">
        <v>0</v>
      </c>
    </row>
    <row r="160" spans="1:9" ht="31.5" x14ac:dyDescent="0.25">
      <c r="A160" s="246"/>
      <c r="B160" s="238"/>
      <c r="C160" s="241"/>
      <c r="D160" s="35" t="s">
        <v>52</v>
      </c>
      <c r="E160" s="121">
        <v>0</v>
      </c>
      <c r="F160" s="121">
        <v>0</v>
      </c>
      <c r="G160" s="121">
        <v>0</v>
      </c>
      <c r="H160" s="121">
        <v>0</v>
      </c>
      <c r="I160" s="121">
        <v>0</v>
      </c>
    </row>
    <row r="161" spans="1:9" ht="17.25" customHeight="1" x14ac:dyDescent="0.25">
      <c r="A161" s="239">
        <v>23</v>
      </c>
      <c r="B161" s="57" t="s">
        <v>75</v>
      </c>
      <c r="C161" s="9"/>
      <c r="D161" s="8" t="s">
        <v>44</v>
      </c>
      <c r="E161" s="121">
        <f>SUM(E162:E167)</f>
        <v>0</v>
      </c>
      <c r="F161" s="121">
        <f>SUM(F162:F167)</f>
        <v>0</v>
      </c>
      <c r="G161" s="121">
        <f>SUM(G162:G167)</f>
        <v>0</v>
      </c>
      <c r="H161" s="121">
        <f>SUM(H162:H167)</f>
        <v>0</v>
      </c>
      <c r="I161" s="121">
        <f>SUM(I162:I167)</f>
        <v>0</v>
      </c>
    </row>
    <row r="162" spans="1:9" ht="65.25" customHeight="1" x14ac:dyDescent="0.25">
      <c r="A162" s="240"/>
      <c r="B162" s="236" t="s">
        <v>222</v>
      </c>
      <c r="C162" s="239"/>
      <c r="D162" s="9" t="s">
        <v>45</v>
      </c>
      <c r="E162" s="121">
        <v>0</v>
      </c>
      <c r="F162" s="121">
        <v>0</v>
      </c>
      <c r="G162" s="121">
        <v>0</v>
      </c>
      <c r="H162" s="121">
        <v>0</v>
      </c>
      <c r="I162" s="121">
        <v>0</v>
      </c>
    </row>
    <row r="163" spans="1:9" ht="32.25" customHeight="1" x14ac:dyDescent="0.25">
      <c r="A163" s="240"/>
      <c r="B163" s="242"/>
      <c r="C163" s="240"/>
      <c r="D163" s="9" t="s">
        <v>46</v>
      </c>
      <c r="E163" s="121">
        <v>0</v>
      </c>
      <c r="F163" s="121">
        <v>0</v>
      </c>
      <c r="G163" s="121">
        <v>0</v>
      </c>
      <c r="H163" s="121">
        <v>0</v>
      </c>
      <c r="I163" s="121">
        <v>0</v>
      </c>
    </row>
    <row r="164" spans="1:9" ht="47.25" x14ac:dyDescent="0.25">
      <c r="A164" s="240"/>
      <c r="B164" s="242"/>
      <c r="C164" s="240"/>
      <c r="D164" s="9" t="s">
        <v>47</v>
      </c>
      <c r="E164" s="121">
        <v>0</v>
      </c>
      <c r="F164" s="121">
        <v>0</v>
      </c>
      <c r="G164" s="121">
        <v>0</v>
      </c>
      <c r="H164" s="121">
        <v>0</v>
      </c>
      <c r="I164" s="121">
        <v>0</v>
      </c>
    </row>
    <row r="165" spans="1:9" ht="46.5" customHeight="1" x14ac:dyDescent="0.25">
      <c r="A165" s="240"/>
      <c r="B165" s="242"/>
      <c r="C165" s="240"/>
      <c r="D165" s="9" t="s">
        <v>48</v>
      </c>
      <c r="E165" s="121">
        <v>0</v>
      </c>
      <c r="F165" s="121">
        <v>0</v>
      </c>
      <c r="G165" s="121">
        <v>0</v>
      </c>
      <c r="H165" s="121">
        <v>0</v>
      </c>
      <c r="I165" s="121">
        <v>0</v>
      </c>
    </row>
    <row r="166" spans="1:9" ht="49.5" customHeight="1" x14ac:dyDescent="0.25">
      <c r="A166" s="240"/>
      <c r="B166" s="242"/>
      <c r="C166" s="240"/>
      <c r="D166" s="9" t="s">
        <v>49</v>
      </c>
      <c r="E166" s="121">
        <v>0</v>
      </c>
      <c r="F166" s="121">
        <v>0</v>
      </c>
      <c r="G166" s="121">
        <v>0</v>
      </c>
      <c r="H166" s="121">
        <v>0</v>
      </c>
      <c r="I166" s="121">
        <v>0</v>
      </c>
    </row>
    <row r="167" spans="1:9" ht="31.5" x14ac:dyDescent="0.25">
      <c r="A167" s="241"/>
      <c r="B167" s="243"/>
      <c r="C167" s="241"/>
      <c r="D167" s="9" t="s">
        <v>52</v>
      </c>
      <c r="E167" s="121">
        <v>0</v>
      </c>
      <c r="F167" s="121">
        <v>0</v>
      </c>
      <c r="G167" s="121">
        <v>0</v>
      </c>
      <c r="H167" s="121">
        <v>0</v>
      </c>
      <c r="I167" s="121">
        <v>0</v>
      </c>
    </row>
    <row r="168" spans="1:9" ht="18.75" customHeight="1" x14ac:dyDescent="0.25">
      <c r="A168" s="239">
        <f>A161+1</f>
        <v>24</v>
      </c>
      <c r="B168" s="57" t="s">
        <v>76</v>
      </c>
      <c r="C168" s="9"/>
      <c r="D168" s="9" t="s">
        <v>44</v>
      </c>
      <c r="E168" s="121">
        <f>SUM(E169:E174)</f>
        <v>0</v>
      </c>
      <c r="F168" s="121">
        <f>SUM(F169:F174)</f>
        <v>0</v>
      </c>
      <c r="G168" s="121">
        <f>SUM(G169:G174)</f>
        <v>0</v>
      </c>
      <c r="H168" s="121">
        <f>SUM(H169:H174)</f>
        <v>0</v>
      </c>
      <c r="I168" s="121">
        <f>SUM(I169:I174)</f>
        <v>0</v>
      </c>
    </row>
    <row r="169" spans="1:9" ht="63" customHeight="1" x14ac:dyDescent="0.25">
      <c r="A169" s="240"/>
      <c r="B169" s="237" t="s">
        <v>223</v>
      </c>
      <c r="C169" s="239"/>
      <c r="D169" s="9" t="s">
        <v>45</v>
      </c>
      <c r="E169" s="121">
        <v>0</v>
      </c>
      <c r="F169" s="121">
        <v>0</v>
      </c>
      <c r="G169" s="121">
        <v>0</v>
      </c>
      <c r="H169" s="121">
        <v>0</v>
      </c>
      <c r="I169" s="121">
        <v>0</v>
      </c>
    </row>
    <row r="170" spans="1:9" ht="33" customHeight="1" x14ac:dyDescent="0.25">
      <c r="A170" s="240"/>
      <c r="B170" s="237"/>
      <c r="C170" s="240"/>
      <c r="D170" s="9" t="s">
        <v>46</v>
      </c>
      <c r="E170" s="121">
        <v>0</v>
      </c>
      <c r="F170" s="121">
        <v>0</v>
      </c>
      <c r="G170" s="121">
        <v>0</v>
      </c>
      <c r="H170" s="121">
        <v>0</v>
      </c>
      <c r="I170" s="121">
        <v>0</v>
      </c>
    </row>
    <row r="171" spans="1:9" ht="47.25" x14ac:dyDescent="0.25">
      <c r="A171" s="240"/>
      <c r="B171" s="237"/>
      <c r="C171" s="240"/>
      <c r="D171" s="9" t="s">
        <v>47</v>
      </c>
      <c r="E171" s="121">
        <v>0</v>
      </c>
      <c r="F171" s="121">
        <v>0</v>
      </c>
      <c r="G171" s="121">
        <v>0</v>
      </c>
      <c r="H171" s="121">
        <v>0</v>
      </c>
      <c r="I171" s="121">
        <v>0</v>
      </c>
    </row>
    <row r="172" spans="1:9" ht="47.25" customHeight="1" x14ac:dyDescent="0.25">
      <c r="A172" s="240"/>
      <c r="B172" s="237"/>
      <c r="C172" s="240"/>
      <c r="D172" s="9" t="s">
        <v>48</v>
      </c>
      <c r="E172" s="121">
        <v>0</v>
      </c>
      <c r="F172" s="121">
        <v>0</v>
      </c>
      <c r="G172" s="121">
        <v>0</v>
      </c>
      <c r="H172" s="121">
        <v>0</v>
      </c>
      <c r="I172" s="121">
        <v>0</v>
      </c>
    </row>
    <row r="173" spans="1:9" ht="50.25" customHeight="1" x14ac:dyDescent="0.25">
      <c r="A173" s="240"/>
      <c r="B173" s="237"/>
      <c r="C173" s="240"/>
      <c r="D173" s="9" t="s">
        <v>49</v>
      </c>
      <c r="E173" s="121">
        <v>0</v>
      </c>
      <c r="F173" s="121">
        <v>0</v>
      </c>
      <c r="G173" s="121">
        <v>0</v>
      </c>
      <c r="H173" s="121">
        <v>0</v>
      </c>
      <c r="I173" s="121">
        <v>0</v>
      </c>
    </row>
    <row r="174" spans="1:9" ht="31.5" x14ac:dyDescent="0.25">
      <c r="A174" s="241"/>
      <c r="B174" s="238"/>
      <c r="C174" s="241"/>
      <c r="D174" s="9" t="s">
        <v>52</v>
      </c>
      <c r="E174" s="121">
        <v>0</v>
      </c>
      <c r="F174" s="121">
        <v>0</v>
      </c>
      <c r="G174" s="121">
        <v>0</v>
      </c>
      <c r="H174" s="121">
        <v>0</v>
      </c>
      <c r="I174" s="121">
        <v>0</v>
      </c>
    </row>
    <row r="175" spans="1:9" ht="15.75" x14ac:dyDescent="0.25">
      <c r="A175" s="246">
        <v>25</v>
      </c>
      <c r="B175" s="10" t="s">
        <v>67</v>
      </c>
      <c r="C175" s="10"/>
      <c r="D175" s="2" t="s">
        <v>44</v>
      </c>
      <c r="E175" s="121">
        <f>SUM(E176:E181)</f>
        <v>7868.8330000000005</v>
      </c>
      <c r="F175" s="121">
        <f>SUM(F176:F181)</f>
        <v>7426</v>
      </c>
      <c r="G175" s="121">
        <f>SUM(G176:G181)</f>
        <v>7716</v>
      </c>
      <c r="H175" s="121">
        <f>SUM(H176:H181)</f>
        <v>7716</v>
      </c>
      <c r="I175" s="121">
        <f>SUM(I176:I181)</f>
        <v>7716</v>
      </c>
    </row>
    <row r="176" spans="1:9" ht="63.75" customHeight="1" x14ac:dyDescent="0.25">
      <c r="A176" s="246"/>
      <c r="B176" s="247" t="s">
        <v>275</v>
      </c>
      <c r="C176" s="71" t="s">
        <v>248</v>
      </c>
      <c r="D176" s="2" t="s">
        <v>45</v>
      </c>
      <c r="E176" s="121">
        <f>E190+E197+E204+E211+E218+E225</f>
        <v>0</v>
      </c>
      <c r="F176" s="121">
        <f t="shared" ref="F176:I176" si="28">F190+F197+F204+F211+F218+F225</f>
        <v>0</v>
      </c>
      <c r="G176" s="121">
        <f t="shared" si="28"/>
        <v>0</v>
      </c>
      <c r="H176" s="121">
        <f t="shared" si="28"/>
        <v>0</v>
      </c>
      <c r="I176" s="121">
        <f t="shared" si="28"/>
        <v>0</v>
      </c>
    </row>
    <row r="177" spans="1:10" ht="31.5" customHeight="1" x14ac:dyDescent="0.25">
      <c r="A177" s="246"/>
      <c r="B177" s="248"/>
      <c r="C177" s="72"/>
      <c r="D177" s="2" t="s">
        <v>46</v>
      </c>
      <c r="E177" s="121">
        <f>E191+E198+E205+E212+E219+E226</f>
        <v>0</v>
      </c>
      <c r="F177" s="121">
        <f t="shared" ref="F177:I177" si="29">F191+F198+F205+F212+F219+F226</f>
        <v>0</v>
      </c>
      <c r="G177" s="121">
        <f t="shared" si="29"/>
        <v>0</v>
      </c>
      <c r="H177" s="121">
        <f t="shared" si="29"/>
        <v>0</v>
      </c>
      <c r="I177" s="121">
        <f t="shared" si="29"/>
        <v>0</v>
      </c>
    </row>
    <row r="178" spans="1:10" ht="47.25" x14ac:dyDescent="0.25">
      <c r="A178" s="246"/>
      <c r="B178" s="248"/>
      <c r="C178" s="72"/>
      <c r="D178" s="2" t="s">
        <v>47</v>
      </c>
      <c r="E178" s="121">
        <f>E192+E199+E206+E213+E220+E227+E234+E241</f>
        <v>7122.7330000000002</v>
      </c>
      <c r="F178" s="121">
        <f t="shared" ref="F178:I178" si="30">F192+F199+F206+F213+F220+F227+F234+F241</f>
        <v>7026</v>
      </c>
      <c r="G178" s="121">
        <f t="shared" si="30"/>
        <v>7316</v>
      </c>
      <c r="H178" s="121">
        <f t="shared" si="30"/>
        <v>7316</v>
      </c>
      <c r="I178" s="121">
        <f t="shared" si="30"/>
        <v>7316</v>
      </c>
    </row>
    <row r="179" spans="1:10" ht="49.5" customHeight="1" x14ac:dyDescent="0.25">
      <c r="A179" s="246"/>
      <c r="B179" s="248"/>
      <c r="C179" s="72"/>
      <c r="D179" s="2" t="s">
        <v>48</v>
      </c>
      <c r="E179" s="121">
        <f>E193+E200+E207+E214+E221+E228</f>
        <v>0</v>
      </c>
      <c r="F179" s="121">
        <f t="shared" ref="F179:I179" si="31">F193+F200+F207+F214+F221+F228</f>
        <v>0</v>
      </c>
      <c r="G179" s="121">
        <f t="shared" si="31"/>
        <v>0</v>
      </c>
      <c r="H179" s="121">
        <f t="shared" si="31"/>
        <v>0</v>
      </c>
      <c r="I179" s="121">
        <f t="shared" si="31"/>
        <v>0</v>
      </c>
    </row>
    <row r="180" spans="1:10" ht="45" customHeight="1" x14ac:dyDescent="0.25">
      <c r="A180" s="246"/>
      <c r="B180" s="248"/>
      <c r="C180" s="72"/>
      <c r="D180" s="134" t="s">
        <v>49</v>
      </c>
      <c r="E180" s="121">
        <f>E194+E201+E208+E215+E222+E229</f>
        <v>0</v>
      </c>
      <c r="F180" s="121">
        <f t="shared" ref="F180:I180" si="32">F194+F201+F208+F215+F222+F229</f>
        <v>0</v>
      </c>
      <c r="G180" s="121">
        <f t="shared" si="32"/>
        <v>0</v>
      </c>
      <c r="H180" s="121">
        <f t="shared" si="32"/>
        <v>0</v>
      </c>
      <c r="I180" s="121">
        <f t="shared" si="32"/>
        <v>0</v>
      </c>
    </row>
    <row r="181" spans="1:10" ht="31.5" x14ac:dyDescent="0.25">
      <c r="A181" s="246"/>
      <c r="B181" s="249"/>
      <c r="C181" s="73"/>
      <c r="D181" s="2" t="s">
        <v>52</v>
      </c>
      <c r="E181" s="121">
        <f>E195+E202+E209+E216+E223+E230</f>
        <v>746.1</v>
      </c>
      <c r="F181" s="121">
        <f t="shared" ref="F181:I181" si="33">F195+F202+F209+F216+F223+F230</f>
        <v>400</v>
      </c>
      <c r="G181" s="121">
        <f t="shared" si="33"/>
        <v>400</v>
      </c>
      <c r="H181" s="121">
        <f t="shared" si="33"/>
        <v>400</v>
      </c>
      <c r="I181" s="121">
        <f t="shared" si="33"/>
        <v>400</v>
      </c>
    </row>
    <row r="182" spans="1:10" ht="15.75" x14ac:dyDescent="0.25">
      <c r="A182" s="246">
        <v>26</v>
      </c>
      <c r="B182" s="10"/>
      <c r="C182" s="10"/>
      <c r="D182" s="116" t="s">
        <v>44</v>
      </c>
      <c r="E182" s="121">
        <f>SUM(E183:E188)</f>
        <v>7868.8330000000005</v>
      </c>
      <c r="F182" s="121">
        <f>SUM(F183:F188)</f>
        <v>7426</v>
      </c>
      <c r="G182" s="121">
        <f>SUM(G183:G188)</f>
        <v>7716</v>
      </c>
      <c r="H182" s="121">
        <f>SUM(H183:H188)</f>
        <v>7716</v>
      </c>
      <c r="I182" s="121">
        <f>SUM(I183:I188)</f>
        <v>7716</v>
      </c>
    </row>
    <row r="183" spans="1:10" ht="63.75" customHeight="1" x14ac:dyDescent="0.25">
      <c r="A183" s="246"/>
      <c r="B183" s="247" t="s">
        <v>286</v>
      </c>
      <c r="C183" s="117" t="s">
        <v>248</v>
      </c>
      <c r="D183" s="116" t="s">
        <v>45</v>
      </c>
      <c r="E183" s="121">
        <f>E197+E204+E211+E218+E225+E232</f>
        <v>0</v>
      </c>
      <c r="F183" s="121">
        <f t="shared" ref="F183:I183" si="34">F197+F204+F211+F218+F225+F232</f>
        <v>0</v>
      </c>
      <c r="G183" s="121">
        <f t="shared" si="34"/>
        <v>0</v>
      </c>
      <c r="H183" s="121">
        <f t="shared" si="34"/>
        <v>0</v>
      </c>
      <c r="I183" s="121">
        <f t="shared" si="34"/>
        <v>0</v>
      </c>
      <c r="J183" s="81">
        <f>E195+E230</f>
        <v>746.1</v>
      </c>
    </row>
    <row r="184" spans="1:10" ht="31.5" customHeight="1" x14ac:dyDescent="0.25">
      <c r="A184" s="246"/>
      <c r="B184" s="248"/>
      <c r="C184" s="118"/>
      <c r="D184" s="116" t="s">
        <v>46</v>
      </c>
      <c r="E184" s="121">
        <f>E198+E205+E212+E219+E226+E233</f>
        <v>0</v>
      </c>
      <c r="F184" s="121">
        <f t="shared" ref="F184:I184" si="35">F198+F205+F212+F219+F226+F233</f>
        <v>0</v>
      </c>
      <c r="G184" s="121">
        <f t="shared" si="35"/>
        <v>0</v>
      </c>
      <c r="H184" s="121">
        <f t="shared" si="35"/>
        <v>0</v>
      </c>
      <c r="I184" s="121">
        <f t="shared" si="35"/>
        <v>0</v>
      </c>
    </row>
    <row r="185" spans="1:10" ht="47.25" x14ac:dyDescent="0.25">
      <c r="A185" s="246"/>
      <c r="B185" s="248"/>
      <c r="C185" s="118"/>
      <c r="D185" s="116" t="s">
        <v>47</v>
      </c>
      <c r="E185" s="121">
        <f>E192+E199+E206+E213+E220+E227+E234+E241</f>
        <v>7122.7330000000002</v>
      </c>
      <c r="F185" s="121">
        <f t="shared" ref="F185:I185" si="36">F192+F199+F206+F213+F220+F227+F234+F241</f>
        <v>7026</v>
      </c>
      <c r="G185" s="121">
        <f t="shared" si="36"/>
        <v>7316</v>
      </c>
      <c r="H185" s="121">
        <f t="shared" si="36"/>
        <v>7316</v>
      </c>
      <c r="I185" s="121">
        <f t="shared" si="36"/>
        <v>7316</v>
      </c>
    </row>
    <row r="186" spans="1:10" ht="47.25" customHeight="1" x14ac:dyDescent="0.25">
      <c r="A186" s="246"/>
      <c r="B186" s="248"/>
      <c r="C186" s="118"/>
      <c r="D186" s="116" t="s">
        <v>48</v>
      </c>
      <c r="E186" s="121">
        <f>E200+E207+E214+E221+E228+E235</f>
        <v>0</v>
      </c>
      <c r="F186" s="121">
        <f t="shared" ref="F186:I186" si="37">F200+F207+F214+F221+F228+F235</f>
        <v>0</v>
      </c>
      <c r="G186" s="121">
        <f t="shared" si="37"/>
        <v>0</v>
      </c>
      <c r="H186" s="121">
        <f t="shared" si="37"/>
        <v>0</v>
      </c>
      <c r="I186" s="121">
        <f t="shared" si="37"/>
        <v>0</v>
      </c>
    </row>
    <row r="187" spans="1:10" ht="47.25" customHeight="1" x14ac:dyDescent="0.25">
      <c r="A187" s="246"/>
      <c r="B187" s="248"/>
      <c r="C187" s="118"/>
      <c r="D187" s="134" t="s">
        <v>49</v>
      </c>
      <c r="E187" s="121">
        <f>E201+E208+E215+E222+E229+E236</f>
        <v>0</v>
      </c>
      <c r="F187" s="121">
        <f t="shared" ref="F187:I187" si="38">F201+F208+F215+F222+F229+F236</f>
        <v>0</v>
      </c>
      <c r="G187" s="121">
        <f t="shared" si="38"/>
        <v>0</v>
      </c>
      <c r="H187" s="121">
        <f t="shared" si="38"/>
        <v>0</v>
      </c>
      <c r="I187" s="121">
        <f t="shared" si="38"/>
        <v>0</v>
      </c>
    </row>
    <row r="188" spans="1:10" ht="31.5" x14ac:dyDescent="0.25">
      <c r="A188" s="246"/>
      <c r="B188" s="249"/>
      <c r="C188" s="119"/>
      <c r="D188" s="116" t="s">
        <v>52</v>
      </c>
      <c r="E188" s="121">
        <f>E195+E202+E209+E216+E223+E230+E237+E244</f>
        <v>746.1</v>
      </c>
      <c r="F188" s="121">
        <f t="shared" ref="F188:I188" si="39">F195+F202+F209+F216+F223+F230+F237+F244</f>
        <v>400</v>
      </c>
      <c r="G188" s="121">
        <f t="shared" si="39"/>
        <v>400</v>
      </c>
      <c r="H188" s="121">
        <f t="shared" si="39"/>
        <v>400</v>
      </c>
      <c r="I188" s="121">
        <f t="shared" si="39"/>
        <v>400</v>
      </c>
    </row>
    <row r="189" spans="1:10" ht="15.75" x14ac:dyDescent="0.25">
      <c r="A189" s="246">
        <v>27</v>
      </c>
      <c r="B189" s="2" t="s">
        <v>68</v>
      </c>
      <c r="C189" s="70"/>
      <c r="D189" s="1" t="s">
        <v>44</v>
      </c>
      <c r="E189" s="121">
        <f>SUM(E190:E195)</f>
        <v>7625.7330000000002</v>
      </c>
      <c r="F189" s="121">
        <f t="shared" ref="F189:I189" si="40">SUM(F190:F195)</f>
        <v>7426</v>
      </c>
      <c r="G189" s="121">
        <f t="shared" si="40"/>
        <v>7716</v>
      </c>
      <c r="H189" s="121">
        <f t="shared" si="40"/>
        <v>7716</v>
      </c>
      <c r="I189" s="121">
        <f t="shared" si="40"/>
        <v>7716</v>
      </c>
    </row>
    <row r="190" spans="1:10" ht="61.5" customHeight="1" x14ac:dyDescent="0.25">
      <c r="A190" s="246"/>
      <c r="B190" s="236" t="s">
        <v>224</v>
      </c>
      <c r="C190" s="239"/>
      <c r="D190" s="2" t="s">
        <v>45</v>
      </c>
      <c r="E190" s="121">
        <v>0</v>
      </c>
      <c r="F190" s="121">
        <v>0</v>
      </c>
      <c r="G190" s="121">
        <v>0</v>
      </c>
      <c r="H190" s="121">
        <v>0</v>
      </c>
      <c r="I190" s="121">
        <v>0</v>
      </c>
    </row>
    <row r="191" spans="1:10" ht="32.25" customHeight="1" x14ac:dyDescent="0.25">
      <c r="A191" s="246"/>
      <c r="B191" s="237"/>
      <c r="C191" s="240"/>
      <c r="D191" s="2" t="s">
        <v>46</v>
      </c>
      <c r="E191" s="121">
        <v>0</v>
      </c>
      <c r="F191" s="121">
        <v>0</v>
      </c>
      <c r="G191" s="121">
        <v>0</v>
      </c>
      <c r="H191" s="121">
        <v>0</v>
      </c>
      <c r="I191" s="121">
        <v>0</v>
      </c>
    </row>
    <row r="192" spans="1:10" ht="47.25" x14ac:dyDescent="0.25">
      <c r="A192" s="246"/>
      <c r="B192" s="237"/>
      <c r="C192" s="240"/>
      <c r="D192" s="2" t="s">
        <v>47</v>
      </c>
      <c r="E192" s="121">
        <f>6750+78+294.733</f>
        <v>7122.7330000000002</v>
      </c>
      <c r="F192" s="121">
        <v>7026</v>
      </c>
      <c r="G192" s="121">
        <v>7316</v>
      </c>
      <c r="H192" s="121">
        <v>7316</v>
      </c>
      <c r="I192" s="121">
        <v>7316</v>
      </c>
    </row>
    <row r="193" spans="1:9" ht="46.5" customHeight="1" x14ac:dyDescent="0.25">
      <c r="A193" s="246"/>
      <c r="B193" s="237"/>
      <c r="C193" s="240"/>
      <c r="D193" s="2" t="s">
        <v>48</v>
      </c>
      <c r="E193" s="121">
        <v>0</v>
      </c>
      <c r="F193" s="121">
        <v>0</v>
      </c>
      <c r="G193" s="121">
        <v>0</v>
      </c>
      <c r="H193" s="121">
        <v>0</v>
      </c>
      <c r="I193" s="121">
        <v>0</v>
      </c>
    </row>
    <row r="194" spans="1:9" ht="47.25" customHeight="1" x14ac:dyDescent="0.25">
      <c r="A194" s="246"/>
      <c r="B194" s="237"/>
      <c r="C194" s="240"/>
      <c r="D194" s="2" t="s">
        <v>49</v>
      </c>
      <c r="E194" s="121">
        <v>0</v>
      </c>
      <c r="F194" s="121">
        <v>0</v>
      </c>
      <c r="G194" s="121">
        <v>0</v>
      </c>
      <c r="H194" s="121">
        <v>0</v>
      </c>
      <c r="I194" s="121">
        <v>0</v>
      </c>
    </row>
    <row r="195" spans="1:9" ht="31.5" x14ac:dyDescent="0.25">
      <c r="A195" s="246"/>
      <c r="B195" s="238"/>
      <c r="C195" s="241"/>
      <c r="D195" s="2" t="s">
        <v>52</v>
      </c>
      <c r="E195" s="121">
        <v>503</v>
      </c>
      <c r="F195" s="121">
        <v>400</v>
      </c>
      <c r="G195" s="121">
        <v>400</v>
      </c>
      <c r="H195" s="121">
        <v>400</v>
      </c>
      <c r="I195" s="121">
        <v>400</v>
      </c>
    </row>
    <row r="196" spans="1:9" ht="15.75" x14ac:dyDescent="0.25">
      <c r="A196" s="239">
        <v>28</v>
      </c>
      <c r="B196" s="57" t="s">
        <v>78</v>
      </c>
      <c r="C196" s="9"/>
      <c r="D196" s="8" t="s">
        <v>44</v>
      </c>
      <c r="E196" s="121">
        <f>SUM(E197:E202)</f>
        <v>0</v>
      </c>
      <c r="F196" s="121">
        <f>SUM(F197:F202)</f>
        <v>0</v>
      </c>
      <c r="G196" s="121">
        <f>SUM(G197:G202)</f>
        <v>0</v>
      </c>
      <c r="H196" s="121">
        <f>SUM(H197:H202)</f>
        <v>0</v>
      </c>
      <c r="I196" s="121">
        <f>SUM(I197:I202)</f>
        <v>0</v>
      </c>
    </row>
    <row r="197" spans="1:9" ht="62.25" customHeight="1" x14ac:dyDescent="0.25">
      <c r="A197" s="240"/>
      <c r="B197" s="236" t="s">
        <v>252</v>
      </c>
      <c r="C197" s="239"/>
      <c r="D197" s="9" t="s">
        <v>45</v>
      </c>
      <c r="E197" s="121">
        <v>0</v>
      </c>
      <c r="F197" s="121">
        <v>0</v>
      </c>
      <c r="G197" s="121">
        <v>0</v>
      </c>
      <c r="H197" s="121">
        <v>0</v>
      </c>
      <c r="I197" s="121">
        <v>0</v>
      </c>
    </row>
    <row r="198" spans="1:9" ht="33.75" customHeight="1" x14ac:dyDescent="0.25">
      <c r="A198" s="240"/>
      <c r="B198" s="237"/>
      <c r="C198" s="240"/>
      <c r="D198" s="9" t="s">
        <v>46</v>
      </c>
      <c r="E198" s="121">
        <v>0</v>
      </c>
      <c r="F198" s="121">
        <v>0</v>
      </c>
      <c r="G198" s="121">
        <v>0</v>
      </c>
      <c r="H198" s="121">
        <v>0</v>
      </c>
      <c r="I198" s="121">
        <v>0</v>
      </c>
    </row>
    <row r="199" spans="1:9" s="58" customFormat="1" ht="47.25" x14ac:dyDescent="0.25">
      <c r="A199" s="240"/>
      <c r="B199" s="237"/>
      <c r="C199" s="240"/>
      <c r="D199" s="9" t="s">
        <v>47</v>
      </c>
      <c r="E199" s="121">
        <v>0</v>
      </c>
      <c r="F199" s="121">
        <f>'[1]форма 6'!I42</f>
        <v>0</v>
      </c>
      <c r="G199" s="121">
        <f>'[1]форма 6'!J42</f>
        <v>0</v>
      </c>
      <c r="H199" s="121">
        <f>'[1]форма 6'!K42</f>
        <v>0</v>
      </c>
      <c r="I199" s="121">
        <f>'[1]форма 6'!L42</f>
        <v>0</v>
      </c>
    </row>
    <row r="200" spans="1:9" s="58" customFormat="1" ht="45.75" customHeight="1" x14ac:dyDescent="0.25">
      <c r="A200" s="240"/>
      <c r="B200" s="237"/>
      <c r="C200" s="240"/>
      <c r="D200" s="9" t="s">
        <v>48</v>
      </c>
      <c r="E200" s="121">
        <v>0</v>
      </c>
      <c r="F200" s="121">
        <v>0</v>
      </c>
      <c r="G200" s="121">
        <v>0</v>
      </c>
      <c r="H200" s="121">
        <v>0</v>
      </c>
      <c r="I200" s="121">
        <v>0</v>
      </c>
    </row>
    <row r="201" spans="1:9" ht="45" customHeight="1" x14ac:dyDescent="0.25">
      <c r="A201" s="240"/>
      <c r="B201" s="237"/>
      <c r="C201" s="240"/>
      <c r="D201" s="9" t="s">
        <v>49</v>
      </c>
      <c r="E201" s="121">
        <v>0</v>
      </c>
      <c r="F201" s="121">
        <v>0</v>
      </c>
      <c r="G201" s="121">
        <v>0</v>
      </c>
      <c r="H201" s="121">
        <v>0</v>
      </c>
      <c r="I201" s="121">
        <v>0</v>
      </c>
    </row>
    <row r="202" spans="1:9" ht="31.5" x14ac:dyDescent="0.25">
      <c r="A202" s="241"/>
      <c r="B202" s="238"/>
      <c r="C202" s="241"/>
      <c r="D202" s="9" t="s">
        <v>52</v>
      </c>
      <c r="E202" s="121">
        <v>0</v>
      </c>
      <c r="F202" s="121">
        <v>0</v>
      </c>
      <c r="G202" s="121">
        <v>0</v>
      </c>
      <c r="H202" s="121">
        <v>0</v>
      </c>
      <c r="I202" s="121">
        <v>0</v>
      </c>
    </row>
    <row r="203" spans="1:9" ht="15.75" x14ac:dyDescent="0.25">
      <c r="A203" s="239">
        <v>29</v>
      </c>
      <c r="B203" s="2" t="s">
        <v>80</v>
      </c>
      <c r="C203" s="9"/>
      <c r="D203" s="8" t="s">
        <v>44</v>
      </c>
      <c r="E203" s="121">
        <f>SUM(E204:E209)</f>
        <v>0</v>
      </c>
      <c r="F203" s="121">
        <f>SUM(F204:F209)</f>
        <v>0</v>
      </c>
      <c r="G203" s="121">
        <f>SUM(G204:G209)</f>
        <v>0</v>
      </c>
      <c r="H203" s="121">
        <f>SUM(H204:H209)</f>
        <v>0</v>
      </c>
      <c r="I203" s="121">
        <f>SUM(I204:I209)</f>
        <v>0</v>
      </c>
    </row>
    <row r="204" spans="1:9" ht="64.5" customHeight="1" x14ac:dyDescent="0.25">
      <c r="A204" s="240"/>
      <c r="B204" s="236" t="s">
        <v>253</v>
      </c>
      <c r="C204" s="239"/>
      <c r="D204" s="9" t="s">
        <v>45</v>
      </c>
      <c r="E204" s="121">
        <v>0</v>
      </c>
      <c r="F204" s="121">
        <v>0</v>
      </c>
      <c r="G204" s="121">
        <v>0</v>
      </c>
      <c r="H204" s="121">
        <v>0</v>
      </c>
      <c r="I204" s="121">
        <v>0</v>
      </c>
    </row>
    <row r="205" spans="1:9" ht="36" customHeight="1" x14ac:dyDescent="0.25">
      <c r="A205" s="240"/>
      <c r="B205" s="242"/>
      <c r="C205" s="240"/>
      <c r="D205" s="9" t="s">
        <v>46</v>
      </c>
      <c r="E205" s="121">
        <v>0</v>
      </c>
      <c r="F205" s="121">
        <v>0</v>
      </c>
      <c r="G205" s="121">
        <v>0</v>
      </c>
      <c r="H205" s="121">
        <v>0</v>
      </c>
      <c r="I205" s="121">
        <v>0</v>
      </c>
    </row>
    <row r="206" spans="1:9" ht="47.25" x14ac:dyDescent="0.25">
      <c r="A206" s="240"/>
      <c r="B206" s="242"/>
      <c r="C206" s="240"/>
      <c r="D206" s="9" t="s">
        <v>47</v>
      </c>
      <c r="E206" s="121">
        <f>'[1]форма 6'!H44</f>
        <v>0</v>
      </c>
      <c r="F206" s="121">
        <f>'[1]форма 6'!I44</f>
        <v>0</v>
      </c>
      <c r="G206" s="121">
        <f>'[1]форма 6'!J44</f>
        <v>0</v>
      </c>
      <c r="H206" s="121">
        <f>'[1]форма 6'!K44</f>
        <v>0</v>
      </c>
      <c r="I206" s="121">
        <f>'[1]форма 6'!L44</f>
        <v>0</v>
      </c>
    </row>
    <row r="207" spans="1:9" ht="48" customHeight="1" x14ac:dyDescent="0.25">
      <c r="A207" s="240"/>
      <c r="B207" s="242"/>
      <c r="C207" s="240"/>
      <c r="D207" s="9" t="s">
        <v>48</v>
      </c>
      <c r="E207" s="121">
        <v>0</v>
      </c>
      <c r="F207" s="121">
        <v>0</v>
      </c>
      <c r="G207" s="121">
        <v>0</v>
      </c>
      <c r="H207" s="121">
        <v>0</v>
      </c>
      <c r="I207" s="121">
        <v>0</v>
      </c>
    </row>
    <row r="208" spans="1:9" ht="47.25" customHeight="1" x14ac:dyDescent="0.25">
      <c r="A208" s="240"/>
      <c r="B208" s="242"/>
      <c r="C208" s="240"/>
      <c r="D208" s="9" t="s">
        <v>49</v>
      </c>
      <c r="E208" s="121">
        <v>0</v>
      </c>
      <c r="F208" s="121">
        <v>0</v>
      </c>
      <c r="G208" s="121">
        <v>0</v>
      </c>
      <c r="H208" s="121">
        <v>0</v>
      </c>
      <c r="I208" s="121">
        <v>0</v>
      </c>
    </row>
    <row r="209" spans="1:9" ht="31.5" x14ac:dyDescent="0.25">
      <c r="A209" s="241"/>
      <c r="B209" s="243"/>
      <c r="C209" s="241"/>
      <c r="D209" s="9" t="s">
        <v>52</v>
      </c>
      <c r="E209" s="121">
        <v>0</v>
      </c>
      <c r="F209" s="121">
        <v>0</v>
      </c>
      <c r="G209" s="121">
        <v>0</v>
      </c>
      <c r="H209" s="121">
        <v>0</v>
      </c>
      <c r="I209" s="121">
        <v>0</v>
      </c>
    </row>
    <row r="210" spans="1:9" ht="15.75" x14ac:dyDescent="0.25">
      <c r="A210" s="239">
        <v>30</v>
      </c>
      <c r="B210" s="2" t="s">
        <v>79</v>
      </c>
      <c r="C210" s="9"/>
      <c r="D210" s="8" t="s">
        <v>44</v>
      </c>
      <c r="E210" s="121">
        <f>SUM(E211:E216)</f>
        <v>0</v>
      </c>
      <c r="F210" s="121">
        <f>SUM(F211:F216)</f>
        <v>0</v>
      </c>
      <c r="G210" s="121">
        <f>SUM(G211:G216)</f>
        <v>0</v>
      </c>
      <c r="H210" s="121">
        <f>SUM(H211:H216)</f>
        <v>0</v>
      </c>
      <c r="I210" s="121">
        <f>SUM(I211:I216)</f>
        <v>0</v>
      </c>
    </row>
    <row r="211" spans="1:9" ht="62.25" customHeight="1" x14ac:dyDescent="0.25">
      <c r="A211" s="240"/>
      <c r="B211" s="237" t="s">
        <v>254</v>
      </c>
      <c r="C211" s="239"/>
      <c r="D211" s="9" t="s">
        <v>45</v>
      </c>
      <c r="E211" s="121">
        <v>0</v>
      </c>
      <c r="F211" s="121">
        <v>0</v>
      </c>
      <c r="G211" s="121">
        <v>0</v>
      </c>
      <c r="H211" s="121">
        <v>0</v>
      </c>
      <c r="I211" s="121">
        <v>0</v>
      </c>
    </row>
    <row r="212" spans="1:9" ht="31.5" customHeight="1" x14ac:dyDescent="0.25">
      <c r="A212" s="240"/>
      <c r="B212" s="237"/>
      <c r="C212" s="240"/>
      <c r="D212" s="9" t="s">
        <v>46</v>
      </c>
      <c r="E212" s="121">
        <v>0</v>
      </c>
      <c r="F212" s="121">
        <v>0</v>
      </c>
      <c r="G212" s="121">
        <v>0</v>
      </c>
      <c r="H212" s="121">
        <v>0</v>
      </c>
      <c r="I212" s="121">
        <v>0</v>
      </c>
    </row>
    <row r="213" spans="1:9" ht="47.25" x14ac:dyDescent="0.25">
      <c r="A213" s="240"/>
      <c r="B213" s="237"/>
      <c r="C213" s="240"/>
      <c r="D213" s="9" t="s">
        <v>47</v>
      </c>
      <c r="E213" s="121">
        <f>'[1]форма 6'!H45</f>
        <v>0</v>
      </c>
      <c r="F213" s="121">
        <f>'[1]форма 6'!I45</f>
        <v>0</v>
      </c>
      <c r="G213" s="121">
        <f>'[1]форма 6'!J45</f>
        <v>0</v>
      </c>
      <c r="H213" s="121">
        <f>'[1]форма 6'!K45</f>
        <v>0</v>
      </c>
      <c r="I213" s="121">
        <f>'[1]форма 6'!L45</f>
        <v>0</v>
      </c>
    </row>
    <row r="214" spans="1:9" ht="48" customHeight="1" x14ac:dyDescent="0.25">
      <c r="A214" s="240"/>
      <c r="B214" s="237"/>
      <c r="C214" s="240"/>
      <c r="D214" s="9" t="s">
        <v>48</v>
      </c>
      <c r="E214" s="121">
        <v>0</v>
      </c>
      <c r="F214" s="121">
        <v>0</v>
      </c>
      <c r="G214" s="121">
        <v>0</v>
      </c>
      <c r="H214" s="121">
        <v>0</v>
      </c>
      <c r="I214" s="121">
        <v>0</v>
      </c>
    </row>
    <row r="215" spans="1:9" ht="47.25" customHeight="1" x14ac:dyDescent="0.25">
      <c r="A215" s="240"/>
      <c r="B215" s="237"/>
      <c r="C215" s="240"/>
      <c r="D215" s="9" t="s">
        <v>49</v>
      </c>
      <c r="E215" s="121">
        <v>0</v>
      </c>
      <c r="F215" s="121">
        <v>0</v>
      </c>
      <c r="G215" s="121">
        <v>0</v>
      </c>
      <c r="H215" s="121">
        <v>0</v>
      </c>
      <c r="I215" s="121">
        <v>0</v>
      </c>
    </row>
    <row r="216" spans="1:9" ht="31.5" x14ac:dyDescent="0.25">
      <c r="A216" s="241"/>
      <c r="B216" s="238"/>
      <c r="C216" s="241"/>
      <c r="D216" s="9" t="s">
        <v>52</v>
      </c>
      <c r="E216" s="121">
        <v>0</v>
      </c>
      <c r="F216" s="121">
        <v>0</v>
      </c>
      <c r="G216" s="121">
        <v>0</v>
      </c>
      <c r="H216" s="121">
        <v>0</v>
      </c>
      <c r="I216" s="121">
        <v>0</v>
      </c>
    </row>
    <row r="217" spans="1:9" ht="15.75" x14ac:dyDescent="0.25">
      <c r="A217" s="239">
        <v>31</v>
      </c>
      <c r="B217" s="2" t="s">
        <v>81</v>
      </c>
      <c r="C217" s="9"/>
      <c r="D217" s="8" t="s">
        <v>44</v>
      </c>
      <c r="E217" s="121">
        <f>SUM(E218:E223)</f>
        <v>0</v>
      </c>
      <c r="F217" s="121">
        <f>SUM(F218:F223)</f>
        <v>0</v>
      </c>
      <c r="G217" s="121">
        <f>SUM(G218:G223)</f>
        <v>0</v>
      </c>
      <c r="H217" s="121">
        <f>SUM(H218:H223)</f>
        <v>0</v>
      </c>
      <c r="I217" s="121">
        <f>SUM(I218:I223)</f>
        <v>0</v>
      </c>
    </row>
    <row r="218" spans="1:9" ht="64.5" customHeight="1" x14ac:dyDescent="0.25">
      <c r="A218" s="240"/>
      <c r="B218" s="236" t="s">
        <v>226</v>
      </c>
      <c r="C218" s="239"/>
      <c r="D218" s="9" t="s">
        <v>45</v>
      </c>
      <c r="E218" s="121">
        <v>0</v>
      </c>
      <c r="F218" s="121">
        <v>0</v>
      </c>
      <c r="G218" s="121">
        <v>0</v>
      </c>
      <c r="H218" s="121">
        <v>0</v>
      </c>
      <c r="I218" s="121">
        <v>0</v>
      </c>
    </row>
    <row r="219" spans="1:9" ht="33" customHeight="1" x14ac:dyDescent="0.25">
      <c r="A219" s="240"/>
      <c r="B219" s="242"/>
      <c r="C219" s="240"/>
      <c r="D219" s="9" t="s">
        <v>46</v>
      </c>
      <c r="E219" s="121">
        <v>0</v>
      </c>
      <c r="F219" s="121">
        <v>0</v>
      </c>
      <c r="G219" s="121">
        <v>0</v>
      </c>
      <c r="H219" s="121">
        <v>0</v>
      </c>
      <c r="I219" s="121">
        <v>0</v>
      </c>
    </row>
    <row r="220" spans="1:9" ht="47.25" x14ac:dyDescent="0.25">
      <c r="A220" s="240"/>
      <c r="B220" s="242"/>
      <c r="C220" s="240"/>
      <c r="D220" s="9" t="s">
        <v>47</v>
      </c>
      <c r="E220" s="121">
        <f>'[1]форма 6'!H46</f>
        <v>0</v>
      </c>
      <c r="F220" s="121">
        <f>'[1]форма 6'!I46</f>
        <v>0</v>
      </c>
      <c r="G220" s="121">
        <f>'[1]форма 6'!J46</f>
        <v>0</v>
      </c>
      <c r="H220" s="121">
        <f>'[1]форма 6'!K46</f>
        <v>0</v>
      </c>
      <c r="I220" s="121">
        <f>'[1]форма 6'!L46</f>
        <v>0</v>
      </c>
    </row>
    <row r="221" spans="1:9" ht="47.25" customHeight="1" x14ac:dyDescent="0.25">
      <c r="A221" s="240"/>
      <c r="B221" s="242"/>
      <c r="C221" s="240"/>
      <c r="D221" s="9" t="s">
        <v>48</v>
      </c>
      <c r="E221" s="121">
        <v>0</v>
      </c>
      <c r="F221" s="121">
        <v>0</v>
      </c>
      <c r="G221" s="121">
        <v>0</v>
      </c>
      <c r="H221" s="121">
        <v>0</v>
      </c>
      <c r="I221" s="121">
        <v>0</v>
      </c>
    </row>
    <row r="222" spans="1:9" ht="47.25" customHeight="1" x14ac:dyDescent="0.25">
      <c r="A222" s="240"/>
      <c r="B222" s="242"/>
      <c r="C222" s="240"/>
      <c r="D222" s="9" t="s">
        <v>49</v>
      </c>
      <c r="E222" s="121">
        <v>0</v>
      </c>
      <c r="F222" s="121">
        <v>0</v>
      </c>
      <c r="G222" s="121">
        <v>0</v>
      </c>
      <c r="H222" s="121">
        <v>0</v>
      </c>
      <c r="I222" s="121">
        <v>0</v>
      </c>
    </row>
    <row r="223" spans="1:9" ht="31.5" x14ac:dyDescent="0.25">
      <c r="A223" s="241"/>
      <c r="B223" s="243"/>
      <c r="C223" s="241"/>
      <c r="D223" s="9" t="s">
        <v>52</v>
      </c>
      <c r="E223" s="121">
        <v>0</v>
      </c>
      <c r="F223" s="121">
        <v>0</v>
      </c>
      <c r="G223" s="121">
        <v>0</v>
      </c>
      <c r="H223" s="121">
        <v>0</v>
      </c>
      <c r="I223" s="121">
        <v>0</v>
      </c>
    </row>
    <row r="224" spans="1:9" ht="15.75" x14ac:dyDescent="0.25">
      <c r="A224" s="239">
        <v>32</v>
      </c>
      <c r="B224" s="2" t="s">
        <v>82</v>
      </c>
      <c r="C224" s="9"/>
      <c r="D224" s="8" t="s">
        <v>44</v>
      </c>
      <c r="E224" s="121">
        <f>SUM(E225:E230)</f>
        <v>243.1</v>
      </c>
      <c r="F224" s="121">
        <f>SUM(F225:F230)</f>
        <v>0</v>
      </c>
      <c r="G224" s="121">
        <f>SUM(G225:G230)</f>
        <v>0</v>
      </c>
      <c r="H224" s="121">
        <f>SUM(H225:H230)</f>
        <v>0</v>
      </c>
      <c r="I224" s="121">
        <f>SUM(I225:I230)</f>
        <v>0</v>
      </c>
    </row>
    <row r="225" spans="1:9" ht="62.25" customHeight="1" x14ac:dyDescent="0.25">
      <c r="A225" s="240"/>
      <c r="B225" s="237" t="s">
        <v>255</v>
      </c>
      <c r="C225" s="239"/>
      <c r="D225" s="9" t="s">
        <v>45</v>
      </c>
      <c r="E225" s="121">
        <v>0</v>
      </c>
      <c r="F225" s="121">
        <v>0</v>
      </c>
      <c r="G225" s="121">
        <v>0</v>
      </c>
      <c r="H225" s="121">
        <v>0</v>
      </c>
      <c r="I225" s="121">
        <v>0</v>
      </c>
    </row>
    <row r="226" spans="1:9" ht="33" customHeight="1" x14ac:dyDescent="0.25">
      <c r="A226" s="240"/>
      <c r="B226" s="237"/>
      <c r="C226" s="240"/>
      <c r="D226" s="9" t="s">
        <v>46</v>
      </c>
      <c r="E226" s="121">
        <v>0</v>
      </c>
      <c r="F226" s="121">
        <v>0</v>
      </c>
      <c r="G226" s="121">
        <v>0</v>
      </c>
      <c r="H226" s="121">
        <v>0</v>
      </c>
      <c r="I226" s="121">
        <v>0</v>
      </c>
    </row>
    <row r="227" spans="1:9" ht="47.25" x14ac:dyDescent="0.25">
      <c r="A227" s="240"/>
      <c r="B227" s="237"/>
      <c r="C227" s="240"/>
      <c r="D227" s="9" t="s">
        <v>47</v>
      </c>
      <c r="E227" s="121">
        <v>0</v>
      </c>
      <c r="F227" s="121">
        <v>0</v>
      </c>
      <c r="G227" s="121">
        <v>0</v>
      </c>
      <c r="H227" s="121">
        <v>0</v>
      </c>
      <c r="I227" s="121">
        <v>0</v>
      </c>
    </row>
    <row r="228" spans="1:9" ht="48.75" customHeight="1" x14ac:dyDescent="0.25">
      <c r="A228" s="240"/>
      <c r="B228" s="237"/>
      <c r="C228" s="240"/>
      <c r="D228" s="9" t="s">
        <v>48</v>
      </c>
      <c r="E228" s="121">
        <v>0</v>
      </c>
      <c r="F228" s="121">
        <v>0</v>
      </c>
      <c r="G228" s="121">
        <v>0</v>
      </c>
      <c r="H228" s="121">
        <v>0</v>
      </c>
      <c r="I228" s="121">
        <v>0</v>
      </c>
    </row>
    <row r="229" spans="1:9" ht="46.5" customHeight="1" x14ac:dyDescent="0.25">
      <c r="A229" s="240"/>
      <c r="B229" s="237"/>
      <c r="C229" s="240"/>
      <c r="D229" s="9" t="s">
        <v>49</v>
      </c>
      <c r="E229" s="121">
        <v>0</v>
      </c>
      <c r="F229" s="121">
        <v>0</v>
      </c>
      <c r="G229" s="121">
        <v>0</v>
      </c>
      <c r="H229" s="121">
        <v>0</v>
      </c>
      <c r="I229" s="121">
        <v>0</v>
      </c>
    </row>
    <row r="230" spans="1:9" ht="31.5" x14ac:dyDescent="0.25">
      <c r="A230" s="241"/>
      <c r="B230" s="238"/>
      <c r="C230" s="241"/>
      <c r="D230" s="9" t="s">
        <v>52</v>
      </c>
      <c r="E230" s="121">
        <v>243.1</v>
      </c>
      <c r="F230" s="121">
        <v>0</v>
      </c>
      <c r="G230" s="121">
        <v>0</v>
      </c>
      <c r="H230" s="121">
        <v>0</v>
      </c>
      <c r="I230" s="121">
        <v>0</v>
      </c>
    </row>
    <row r="231" spans="1:9" ht="15.75" x14ac:dyDescent="0.25">
      <c r="A231" s="239">
        <v>33</v>
      </c>
      <c r="B231" s="57" t="s">
        <v>83</v>
      </c>
      <c r="C231" s="9"/>
      <c r="D231" s="8" t="s">
        <v>44</v>
      </c>
      <c r="E231" s="121">
        <f>SUM(E232:E237)</f>
        <v>0</v>
      </c>
      <c r="F231" s="121">
        <f>SUM(F232:F237)</f>
        <v>0</v>
      </c>
      <c r="G231" s="121">
        <f>SUM(G232:G237)</f>
        <v>0</v>
      </c>
      <c r="H231" s="121">
        <f>SUM(H232:H237)</f>
        <v>0</v>
      </c>
      <c r="I231" s="121">
        <f>SUM(I232:I237)</f>
        <v>0</v>
      </c>
    </row>
    <row r="232" spans="1:9" ht="61.5" customHeight="1" x14ac:dyDescent="0.25">
      <c r="A232" s="240"/>
      <c r="B232" s="236" t="s">
        <v>228</v>
      </c>
      <c r="C232" s="239"/>
      <c r="D232" s="9" t="s">
        <v>45</v>
      </c>
      <c r="E232" s="121">
        <v>0</v>
      </c>
      <c r="F232" s="121">
        <v>0</v>
      </c>
      <c r="G232" s="121">
        <v>0</v>
      </c>
      <c r="H232" s="121">
        <v>0</v>
      </c>
      <c r="I232" s="121">
        <v>0</v>
      </c>
    </row>
    <row r="233" spans="1:9" ht="32.25" customHeight="1" x14ac:dyDescent="0.25">
      <c r="A233" s="240"/>
      <c r="B233" s="242"/>
      <c r="C233" s="240"/>
      <c r="D233" s="9" t="s">
        <v>46</v>
      </c>
      <c r="E233" s="121">
        <v>0</v>
      </c>
      <c r="F233" s="121">
        <v>0</v>
      </c>
      <c r="G233" s="121">
        <v>0</v>
      </c>
      <c r="H233" s="121">
        <v>0</v>
      </c>
      <c r="I233" s="121">
        <v>0</v>
      </c>
    </row>
    <row r="234" spans="1:9" ht="47.25" x14ac:dyDescent="0.25">
      <c r="A234" s="240"/>
      <c r="B234" s="242"/>
      <c r="C234" s="240"/>
      <c r="D234" s="9" t="s">
        <v>47</v>
      </c>
      <c r="E234" s="121">
        <v>0</v>
      </c>
      <c r="F234" s="121">
        <v>0</v>
      </c>
      <c r="G234" s="121">
        <v>0</v>
      </c>
      <c r="H234" s="121">
        <v>0</v>
      </c>
      <c r="I234" s="121">
        <v>0</v>
      </c>
    </row>
    <row r="235" spans="1:9" ht="47.25" customHeight="1" x14ac:dyDescent="0.25">
      <c r="A235" s="240"/>
      <c r="B235" s="242"/>
      <c r="C235" s="240"/>
      <c r="D235" s="9" t="s">
        <v>48</v>
      </c>
      <c r="E235" s="121">
        <v>0</v>
      </c>
      <c r="F235" s="121">
        <v>0</v>
      </c>
      <c r="G235" s="121">
        <v>0</v>
      </c>
      <c r="H235" s="121">
        <v>0</v>
      </c>
      <c r="I235" s="121">
        <v>0</v>
      </c>
    </row>
    <row r="236" spans="1:9" ht="48.75" customHeight="1" x14ac:dyDescent="0.25">
      <c r="A236" s="240"/>
      <c r="B236" s="242"/>
      <c r="C236" s="240"/>
      <c r="D236" s="9" t="s">
        <v>49</v>
      </c>
      <c r="E236" s="121">
        <v>0</v>
      </c>
      <c r="F236" s="121">
        <v>0</v>
      </c>
      <c r="G236" s="121">
        <v>0</v>
      </c>
      <c r="H236" s="121">
        <v>0</v>
      </c>
      <c r="I236" s="121">
        <v>0</v>
      </c>
    </row>
    <row r="237" spans="1:9" ht="31.5" x14ac:dyDescent="0.25">
      <c r="A237" s="241"/>
      <c r="B237" s="243"/>
      <c r="C237" s="241"/>
      <c r="D237" s="9" t="s">
        <v>52</v>
      </c>
      <c r="E237" s="121">
        <v>0</v>
      </c>
      <c r="F237" s="121">
        <v>0</v>
      </c>
      <c r="G237" s="121">
        <v>0</v>
      </c>
      <c r="H237" s="121">
        <v>0</v>
      </c>
      <c r="I237" s="121">
        <v>0</v>
      </c>
    </row>
    <row r="238" spans="1:9" ht="17.25" customHeight="1" x14ac:dyDescent="0.25">
      <c r="A238" s="239">
        <f>A231+1</f>
        <v>34</v>
      </c>
      <c r="B238" s="57" t="s">
        <v>84</v>
      </c>
      <c r="C238" s="9"/>
      <c r="D238" s="9" t="s">
        <v>44</v>
      </c>
      <c r="E238" s="121">
        <f>SUM(E239:E244)</f>
        <v>0</v>
      </c>
      <c r="F238" s="121">
        <f>SUM(F239:F244)</f>
        <v>0</v>
      </c>
      <c r="G238" s="121">
        <f>SUM(G239:G244)</f>
        <v>0</v>
      </c>
      <c r="H238" s="121">
        <f>SUM(H239:H244)</f>
        <v>0</v>
      </c>
      <c r="I238" s="121">
        <f>SUM(I239:I244)</f>
        <v>0</v>
      </c>
    </row>
    <row r="239" spans="1:9" ht="65.25" customHeight="1" x14ac:dyDescent="0.25">
      <c r="A239" s="240"/>
      <c r="B239" s="237" t="s">
        <v>229</v>
      </c>
      <c r="C239" s="239"/>
      <c r="D239" s="9" t="s">
        <v>45</v>
      </c>
      <c r="E239" s="121">
        <v>0</v>
      </c>
      <c r="F239" s="121">
        <v>0</v>
      </c>
      <c r="G239" s="121">
        <v>0</v>
      </c>
      <c r="H239" s="121">
        <v>0</v>
      </c>
      <c r="I239" s="121">
        <v>0</v>
      </c>
    </row>
    <row r="240" spans="1:9" ht="33" customHeight="1" x14ac:dyDescent="0.25">
      <c r="A240" s="240"/>
      <c r="B240" s="237"/>
      <c r="C240" s="240"/>
      <c r="D240" s="9" t="s">
        <v>46</v>
      </c>
      <c r="E240" s="121">
        <v>0</v>
      </c>
      <c r="F240" s="121">
        <v>0</v>
      </c>
      <c r="G240" s="121">
        <v>0</v>
      </c>
      <c r="H240" s="121">
        <v>0</v>
      </c>
      <c r="I240" s="121">
        <v>0</v>
      </c>
    </row>
    <row r="241" spans="1:10" ht="47.25" x14ac:dyDescent="0.25">
      <c r="A241" s="240"/>
      <c r="B241" s="237"/>
      <c r="C241" s="240"/>
      <c r="D241" s="9" t="s">
        <v>47</v>
      </c>
      <c r="E241" s="121">
        <f>'[1]форма 6'!H51</f>
        <v>0</v>
      </c>
      <c r="F241" s="121">
        <f>'[1]форма 6'!I51</f>
        <v>0</v>
      </c>
      <c r="G241" s="121">
        <f>'[1]форма 6'!J51</f>
        <v>0</v>
      </c>
      <c r="H241" s="121">
        <f>'[1]форма 6'!K51</f>
        <v>0</v>
      </c>
      <c r="I241" s="121">
        <f>'[1]форма 6'!L51</f>
        <v>0</v>
      </c>
    </row>
    <row r="242" spans="1:10" ht="48" customHeight="1" x14ac:dyDescent="0.25">
      <c r="A242" s="240"/>
      <c r="B242" s="237"/>
      <c r="C242" s="240"/>
      <c r="D242" s="9" t="s">
        <v>48</v>
      </c>
      <c r="E242" s="121">
        <v>0</v>
      </c>
      <c r="F242" s="121">
        <v>0</v>
      </c>
      <c r="G242" s="121">
        <v>0</v>
      </c>
      <c r="H242" s="121">
        <v>0</v>
      </c>
      <c r="I242" s="121">
        <v>0</v>
      </c>
    </row>
    <row r="243" spans="1:10" ht="45" customHeight="1" x14ac:dyDescent="0.25">
      <c r="A243" s="240"/>
      <c r="B243" s="237"/>
      <c r="C243" s="240"/>
      <c r="D243" s="9" t="s">
        <v>49</v>
      </c>
      <c r="E243" s="121">
        <v>0</v>
      </c>
      <c r="F243" s="121">
        <v>0</v>
      </c>
      <c r="G243" s="121">
        <v>0</v>
      </c>
      <c r="H243" s="121">
        <v>0</v>
      </c>
      <c r="I243" s="121">
        <v>0</v>
      </c>
    </row>
    <row r="244" spans="1:10" ht="31.5" x14ac:dyDescent="0.25">
      <c r="A244" s="241"/>
      <c r="B244" s="238"/>
      <c r="C244" s="241"/>
      <c r="D244" s="9" t="s">
        <v>52</v>
      </c>
      <c r="E244" s="121">
        <v>0</v>
      </c>
      <c r="F244" s="121">
        <v>0</v>
      </c>
      <c r="G244" s="121">
        <v>0</v>
      </c>
      <c r="H244" s="121">
        <v>0</v>
      </c>
      <c r="I244" s="121">
        <v>0</v>
      </c>
    </row>
    <row r="245" spans="1:10" ht="15.75" customHeight="1" x14ac:dyDescent="0.25">
      <c r="A245" s="239">
        <v>35</v>
      </c>
      <c r="B245" s="2" t="s">
        <v>69</v>
      </c>
      <c r="C245" s="70"/>
      <c r="D245" s="1" t="s">
        <v>44</v>
      </c>
      <c r="E245" s="121">
        <f>SUM(E246:E251)</f>
        <v>21324.934980000002</v>
      </c>
      <c r="F245" s="121">
        <f>SUM(F246:F251)</f>
        <v>20938.47</v>
      </c>
      <c r="G245" s="121">
        <f>SUM(G246:G251)</f>
        <v>21874.47</v>
      </c>
      <c r="H245" s="121">
        <f>SUM(H246:H251)</f>
        <v>21874.47</v>
      </c>
      <c r="I245" s="121">
        <f>SUM(I246:I251)</f>
        <v>21874.47</v>
      </c>
    </row>
    <row r="246" spans="1:10" ht="63.75" customHeight="1" x14ac:dyDescent="0.25">
      <c r="A246" s="240"/>
      <c r="B246" s="236" t="s">
        <v>276</v>
      </c>
      <c r="C246" s="236" t="s">
        <v>249</v>
      </c>
      <c r="D246" s="2" t="s">
        <v>45</v>
      </c>
      <c r="E246" s="121">
        <f>E260+E267+E274+E281+E288+E295+E302</f>
        <v>0</v>
      </c>
      <c r="F246" s="121">
        <f t="shared" ref="F246:I246" si="41">F260+F267+F274+F281+F288+F295+F302</f>
        <v>0</v>
      </c>
      <c r="G246" s="121">
        <f t="shared" si="41"/>
        <v>0</v>
      </c>
      <c r="H246" s="121">
        <f t="shared" si="41"/>
        <v>0</v>
      </c>
      <c r="I246" s="121">
        <f t="shared" si="41"/>
        <v>0</v>
      </c>
    </row>
    <row r="247" spans="1:10" ht="34.5" customHeight="1" x14ac:dyDescent="0.25">
      <c r="A247" s="240"/>
      <c r="B247" s="237"/>
      <c r="C247" s="237"/>
      <c r="D247" s="2" t="s">
        <v>46</v>
      </c>
      <c r="E247" s="121">
        <f>E261+E268+E275+E282+E289+E296+E303</f>
        <v>0</v>
      </c>
      <c r="F247" s="121">
        <f t="shared" ref="F247:I247" si="42">F261+F268+F275+F282+F289+F296+F303</f>
        <v>0</v>
      </c>
      <c r="G247" s="121">
        <f t="shared" si="42"/>
        <v>0</v>
      </c>
      <c r="H247" s="121">
        <f t="shared" si="42"/>
        <v>0</v>
      </c>
      <c r="I247" s="121">
        <f t="shared" si="42"/>
        <v>0</v>
      </c>
    </row>
    <row r="248" spans="1:10" ht="47.25" x14ac:dyDescent="0.25">
      <c r="A248" s="240"/>
      <c r="B248" s="237"/>
      <c r="C248" s="237"/>
      <c r="D248" s="2" t="s">
        <v>47</v>
      </c>
      <c r="E248" s="121">
        <f>E262+E269+E276+E283+E290+E297+E304+E311+E318+E325</f>
        <v>19329.035830000001</v>
      </c>
      <c r="F248" s="121">
        <f t="shared" ref="F248:I248" si="43">F262+F269+F276+F283+F290+F297+F304+F311+F318</f>
        <v>19088.47</v>
      </c>
      <c r="G248" s="121">
        <f t="shared" si="43"/>
        <v>20024.47</v>
      </c>
      <c r="H248" s="121">
        <f t="shared" si="43"/>
        <v>20024.47</v>
      </c>
      <c r="I248" s="121">
        <f t="shared" si="43"/>
        <v>20024.47</v>
      </c>
      <c r="J248" s="47"/>
    </row>
    <row r="249" spans="1:10" ht="48" customHeight="1" x14ac:dyDescent="0.25">
      <c r="A249" s="240"/>
      <c r="B249" s="237"/>
      <c r="C249" s="237"/>
      <c r="D249" s="2" t="s">
        <v>48</v>
      </c>
      <c r="E249" s="121">
        <f>E263+E270+E277+E284+E291+E298+E305</f>
        <v>0</v>
      </c>
      <c r="F249" s="121">
        <f t="shared" ref="F249:I249" si="44">F263+F270+F277+F284+F291+F298+F305</f>
        <v>0</v>
      </c>
      <c r="G249" s="121">
        <f t="shared" si="44"/>
        <v>0</v>
      </c>
      <c r="H249" s="121">
        <f t="shared" si="44"/>
        <v>0</v>
      </c>
      <c r="I249" s="121">
        <f t="shared" si="44"/>
        <v>0</v>
      </c>
    </row>
    <row r="250" spans="1:10" ht="48.75" customHeight="1" x14ac:dyDescent="0.25">
      <c r="A250" s="240"/>
      <c r="B250" s="237"/>
      <c r="C250" s="237"/>
      <c r="D250" s="134" t="s">
        <v>49</v>
      </c>
      <c r="E250" s="121">
        <f>E264+E271+E278+E285+E292+E299+E306</f>
        <v>0</v>
      </c>
      <c r="F250" s="121">
        <f t="shared" ref="F250:I250" si="45">F264+F271+F278+F285+F292+F299+F306</f>
        <v>0</v>
      </c>
      <c r="G250" s="121">
        <f t="shared" si="45"/>
        <v>0</v>
      </c>
      <c r="H250" s="121">
        <f t="shared" si="45"/>
        <v>0</v>
      </c>
      <c r="I250" s="121">
        <f t="shared" si="45"/>
        <v>0</v>
      </c>
    </row>
    <row r="251" spans="1:10" ht="15.75" customHeight="1" x14ac:dyDescent="0.25">
      <c r="A251" s="241"/>
      <c r="B251" s="238"/>
      <c r="C251" s="238"/>
      <c r="D251" s="2" t="s">
        <v>52</v>
      </c>
      <c r="E251" s="121">
        <f>E258</f>
        <v>1995.8991500000002</v>
      </c>
      <c r="F251" s="121">
        <f t="shared" ref="F251:I251" si="46">F265+F272+F279+F286+F293+F300+F307</f>
        <v>1850</v>
      </c>
      <c r="G251" s="121">
        <f t="shared" si="46"/>
        <v>1850</v>
      </c>
      <c r="H251" s="121">
        <f t="shared" si="46"/>
        <v>1850</v>
      </c>
      <c r="I251" s="121">
        <f t="shared" si="46"/>
        <v>1850</v>
      </c>
      <c r="J251" s="47"/>
    </row>
    <row r="252" spans="1:10" ht="15.75" customHeight="1" x14ac:dyDescent="0.25">
      <c r="A252" s="239">
        <v>36</v>
      </c>
      <c r="B252" s="116"/>
      <c r="C252" s="116"/>
      <c r="D252" s="36" t="s">
        <v>44</v>
      </c>
      <c r="E252" s="121">
        <f>SUM(E253:E258)</f>
        <v>20611.369150000002</v>
      </c>
      <c r="F252" s="121">
        <f>SUM(F253:F258)</f>
        <v>20938.47</v>
      </c>
      <c r="G252" s="121">
        <f>SUM(G253:G258)</f>
        <v>21874.47</v>
      </c>
      <c r="H252" s="121">
        <f>SUM(H253:H258)</f>
        <v>21874.47</v>
      </c>
      <c r="I252" s="121">
        <f>SUM(I253:I258)</f>
        <v>21874.47</v>
      </c>
    </row>
    <row r="253" spans="1:10" ht="63.75" customHeight="1" x14ac:dyDescent="0.25">
      <c r="A253" s="240"/>
      <c r="B253" s="236" t="s">
        <v>287</v>
      </c>
      <c r="C253" s="236" t="s">
        <v>249</v>
      </c>
      <c r="D253" s="116" t="s">
        <v>45</v>
      </c>
      <c r="E253" s="121">
        <f>E267+E274+E281+E288+E295+E302+E309</f>
        <v>0</v>
      </c>
      <c r="F253" s="121">
        <f t="shared" ref="F253:I253" si="47">F267+F274+F281+F288+F295+F302+F309</f>
        <v>0</v>
      </c>
      <c r="G253" s="121">
        <f t="shared" si="47"/>
        <v>0</v>
      </c>
      <c r="H253" s="121">
        <f t="shared" si="47"/>
        <v>0</v>
      </c>
      <c r="I253" s="121">
        <f t="shared" si="47"/>
        <v>0</v>
      </c>
    </row>
    <row r="254" spans="1:10" ht="34.5" customHeight="1" x14ac:dyDescent="0.25">
      <c r="A254" s="240"/>
      <c r="B254" s="237"/>
      <c r="C254" s="237"/>
      <c r="D254" s="116" t="s">
        <v>46</v>
      </c>
      <c r="E254" s="121">
        <f>E268+E275+E282+E289+E296+E303+E310</f>
        <v>0</v>
      </c>
      <c r="F254" s="121">
        <f t="shared" ref="F254:I254" si="48">F268+F275+F282+F289+F296+F303+F310</f>
        <v>0</v>
      </c>
      <c r="G254" s="121">
        <f t="shared" si="48"/>
        <v>0</v>
      </c>
      <c r="H254" s="121">
        <f t="shared" si="48"/>
        <v>0</v>
      </c>
      <c r="I254" s="121">
        <f t="shared" si="48"/>
        <v>0</v>
      </c>
    </row>
    <row r="255" spans="1:10" ht="47.25" x14ac:dyDescent="0.25">
      <c r="A255" s="240"/>
      <c r="B255" s="237"/>
      <c r="C255" s="237"/>
      <c r="D255" s="116" t="s">
        <v>47</v>
      </c>
      <c r="E255" s="121">
        <f>E262+E269+E276+E283+E290+E297+E304</f>
        <v>18615.47</v>
      </c>
      <c r="F255" s="121">
        <f t="shared" ref="F255:I255" si="49">F262+F269+F276+F283+F290+F297+F304</f>
        <v>19088.47</v>
      </c>
      <c r="G255" s="121">
        <f t="shared" si="49"/>
        <v>20024.47</v>
      </c>
      <c r="H255" s="121">
        <f t="shared" si="49"/>
        <v>20024.47</v>
      </c>
      <c r="I255" s="121">
        <f t="shared" si="49"/>
        <v>20024.47</v>
      </c>
      <c r="J255" s="47"/>
    </row>
    <row r="256" spans="1:10" ht="48" customHeight="1" x14ac:dyDescent="0.25">
      <c r="A256" s="240"/>
      <c r="B256" s="237"/>
      <c r="C256" s="237"/>
      <c r="D256" s="116" t="s">
        <v>48</v>
      </c>
      <c r="E256" s="121">
        <f>E270+E277+E284+E291+E298+E305+E312</f>
        <v>0</v>
      </c>
      <c r="F256" s="121">
        <f t="shared" ref="F256:I256" si="50">F270+F277+F284+F291+F298+F305+F312</f>
        <v>0</v>
      </c>
      <c r="G256" s="121">
        <f t="shared" si="50"/>
        <v>0</v>
      </c>
      <c r="H256" s="121">
        <f t="shared" si="50"/>
        <v>0</v>
      </c>
      <c r="I256" s="121">
        <f t="shared" si="50"/>
        <v>0</v>
      </c>
    </row>
    <row r="257" spans="1:10" ht="49.5" customHeight="1" x14ac:dyDescent="0.25">
      <c r="A257" s="240"/>
      <c r="B257" s="237"/>
      <c r="C257" s="237"/>
      <c r="D257" s="134" t="s">
        <v>49</v>
      </c>
      <c r="E257" s="121">
        <f>E271+E278+E285+E292+E299+E306+E313</f>
        <v>0</v>
      </c>
      <c r="F257" s="121">
        <f t="shared" ref="F257:I257" si="51">F271+F278+F285+F292+F299+F306+F313</f>
        <v>0</v>
      </c>
      <c r="G257" s="121">
        <f t="shared" si="51"/>
        <v>0</v>
      </c>
      <c r="H257" s="121">
        <f t="shared" si="51"/>
        <v>0</v>
      </c>
      <c r="I257" s="121">
        <f t="shared" si="51"/>
        <v>0</v>
      </c>
    </row>
    <row r="258" spans="1:10" ht="15.75" customHeight="1" x14ac:dyDescent="0.25">
      <c r="A258" s="241"/>
      <c r="B258" s="238"/>
      <c r="C258" s="238"/>
      <c r="D258" s="116" t="s">
        <v>52</v>
      </c>
      <c r="E258" s="121">
        <f>E265+E272+E279+E286+E293+E300+E307+E314+E321+E328</f>
        <v>1995.8991500000002</v>
      </c>
      <c r="F258" s="121">
        <f t="shared" ref="F258:I258" si="52">F265+F272+F286+F293+F300+F307+F314+F321</f>
        <v>1850</v>
      </c>
      <c r="G258" s="121">
        <f t="shared" si="52"/>
        <v>1850</v>
      </c>
      <c r="H258" s="121">
        <f t="shared" si="52"/>
        <v>1850</v>
      </c>
      <c r="I258" s="121">
        <f t="shared" si="52"/>
        <v>1850</v>
      </c>
      <c r="J258" s="47"/>
    </row>
    <row r="259" spans="1:10" ht="15.75" customHeight="1" x14ac:dyDescent="0.25">
      <c r="A259" s="239">
        <v>37</v>
      </c>
      <c r="B259" s="2" t="s">
        <v>70</v>
      </c>
      <c r="C259" s="70"/>
      <c r="D259" s="1" t="s">
        <v>44</v>
      </c>
      <c r="E259" s="121">
        <f>SUM(E260:E265)</f>
        <v>20403.82473</v>
      </c>
      <c r="F259" s="121">
        <f>SUM(F260:F265)</f>
        <v>20938.47</v>
      </c>
      <c r="G259" s="121">
        <f>SUM(G260:G265)</f>
        <v>21874.47</v>
      </c>
      <c r="H259" s="121">
        <f>SUM(H260:H265)</f>
        <v>21874.47</v>
      </c>
      <c r="I259" s="121">
        <f>SUM(I260:I265)</f>
        <v>21874.47</v>
      </c>
    </row>
    <row r="260" spans="1:10" ht="63.75" customHeight="1" x14ac:dyDescent="0.25">
      <c r="A260" s="240"/>
      <c r="B260" s="236" t="s">
        <v>230</v>
      </c>
      <c r="C260" s="239"/>
      <c r="D260" s="2" t="s">
        <v>45</v>
      </c>
      <c r="E260" s="121">
        <v>0</v>
      </c>
      <c r="F260" s="121">
        <v>0</v>
      </c>
      <c r="G260" s="121">
        <v>0</v>
      </c>
      <c r="H260" s="121">
        <v>0</v>
      </c>
      <c r="I260" s="121">
        <v>0</v>
      </c>
    </row>
    <row r="261" spans="1:10" ht="32.25" customHeight="1" x14ac:dyDescent="0.25">
      <c r="A261" s="240"/>
      <c r="B261" s="237"/>
      <c r="C261" s="240"/>
      <c r="D261" s="2" t="s">
        <v>46</v>
      </c>
      <c r="E261" s="121">
        <v>0</v>
      </c>
      <c r="F261" s="121">
        <v>0</v>
      </c>
      <c r="G261" s="121">
        <v>0</v>
      </c>
      <c r="H261" s="121">
        <v>0</v>
      </c>
      <c r="I261" s="121">
        <v>0</v>
      </c>
    </row>
    <row r="262" spans="1:10" ht="47.25" x14ac:dyDescent="0.25">
      <c r="A262" s="240"/>
      <c r="B262" s="237"/>
      <c r="C262" s="240"/>
      <c r="D262" s="2" t="s">
        <v>47</v>
      </c>
      <c r="E262" s="121">
        <f>18196.47+419</f>
        <v>18615.47</v>
      </c>
      <c r="F262" s="121">
        <v>19088.47</v>
      </c>
      <c r="G262" s="121">
        <v>20024.47</v>
      </c>
      <c r="H262" s="121">
        <v>20024.47</v>
      </c>
      <c r="I262" s="121">
        <v>20024.47</v>
      </c>
    </row>
    <row r="263" spans="1:10" ht="48.75" customHeight="1" x14ac:dyDescent="0.25">
      <c r="A263" s="240"/>
      <c r="B263" s="237"/>
      <c r="C263" s="240"/>
      <c r="D263" s="2" t="s">
        <v>48</v>
      </c>
      <c r="E263" s="121">
        <v>0</v>
      </c>
      <c r="F263" s="121">
        <v>0</v>
      </c>
      <c r="G263" s="121">
        <v>0</v>
      </c>
      <c r="H263" s="121">
        <v>0</v>
      </c>
      <c r="I263" s="121">
        <v>0</v>
      </c>
    </row>
    <row r="264" spans="1:10" ht="46.5" customHeight="1" x14ac:dyDescent="0.25">
      <c r="A264" s="240"/>
      <c r="B264" s="237"/>
      <c r="C264" s="240"/>
      <c r="D264" s="134" t="s">
        <v>49</v>
      </c>
      <c r="E264" s="121">
        <v>0</v>
      </c>
      <c r="F264" s="121">
        <v>0</v>
      </c>
      <c r="G264" s="121">
        <v>0</v>
      </c>
      <c r="H264" s="121">
        <v>0</v>
      </c>
      <c r="I264" s="121">
        <v>0</v>
      </c>
      <c r="J264" s="81"/>
    </row>
    <row r="265" spans="1:10" ht="15.75" customHeight="1" x14ac:dyDescent="0.25">
      <c r="A265" s="241"/>
      <c r="B265" s="238"/>
      <c r="C265" s="241"/>
      <c r="D265" s="2" t="s">
        <v>52</v>
      </c>
      <c r="E265" s="121">
        <v>1788.35473</v>
      </c>
      <c r="F265" s="121">
        <v>1850</v>
      </c>
      <c r="G265" s="121">
        <v>1850</v>
      </c>
      <c r="H265" s="121">
        <v>1850</v>
      </c>
      <c r="I265" s="121">
        <v>1850</v>
      </c>
    </row>
    <row r="266" spans="1:10" ht="15.75" x14ac:dyDescent="0.25">
      <c r="A266" s="239">
        <v>38</v>
      </c>
      <c r="B266" s="2" t="s">
        <v>85</v>
      </c>
      <c r="C266" s="9"/>
      <c r="D266" s="8" t="s">
        <v>44</v>
      </c>
      <c r="E266" s="121">
        <f>SUM(E267:E272)</f>
        <v>68.930000000000007</v>
      </c>
      <c r="F266" s="121">
        <f>SUM(F267:F272)</f>
        <v>0</v>
      </c>
      <c r="G266" s="121">
        <f>SUM(G267:G272)</f>
        <v>0</v>
      </c>
      <c r="H266" s="121">
        <f>SUM(H267:H272)</f>
        <v>0</v>
      </c>
      <c r="I266" s="121">
        <f>SUM(I267:I272)</f>
        <v>0</v>
      </c>
    </row>
    <row r="267" spans="1:10" ht="62.25" customHeight="1" x14ac:dyDescent="0.25">
      <c r="A267" s="240"/>
      <c r="B267" s="236" t="s">
        <v>231</v>
      </c>
      <c r="C267" s="239"/>
      <c r="D267" s="9" t="s">
        <v>45</v>
      </c>
      <c r="E267" s="121">
        <v>0</v>
      </c>
      <c r="F267" s="121">
        <v>0</v>
      </c>
      <c r="G267" s="121">
        <v>0</v>
      </c>
      <c r="H267" s="121">
        <v>0</v>
      </c>
      <c r="I267" s="121">
        <v>0</v>
      </c>
    </row>
    <row r="268" spans="1:10" ht="33" customHeight="1" x14ac:dyDescent="0.25">
      <c r="A268" s="240"/>
      <c r="B268" s="242"/>
      <c r="C268" s="240"/>
      <c r="D268" s="9" t="s">
        <v>46</v>
      </c>
      <c r="E268" s="121">
        <v>0</v>
      </c>
      <c r="F268" s="121">
        <v>0</v>
      </c>
      <c r="G268" s="121">
        <v>0</v>
      </c>
      <c r="H268" s="121">
        <v>0</v>
      </c>
      <c r="I268" s="121">
        <v>0</v>
      </c>
    </row>
    <row r="269" spans="1:10" ht="47.25" x14ac:dyDescent="0.25">
      <c r="A269" s="240"/>
      <c r="B269" s="242"/>
      <c r="C269" s="240"/>
      <c r="D269" s="9" t="s">
        <v>47</v>
      </c>
      <c r="E269" s="121">
        <v>0</v>
      </c>
      <c r="F269" s="121">
        <v>0</v>
      </c>
      <c r="G269" s="121">
        <v>0</v>
      </c>
      <c r="H269" s="121">
        <v>0</v>
      </c>
      <c r="I269" s="121">
        <v>0</v>
      </c>
    </row>
    <row r="270" spans="1:10" ht="48" customHeight="1" x14ac:dyDescent="0.25">
      <c r="A270" s="240"/>
      <c r="B270" s="242"/>
      <c r="C270" s="240"/>
      <c r="D270" s="9" t="s">
        <v>48</v>
      </c>
      <c r="E270" s="121">
        <v>0</v>
      </c>
      <c r="F270" s="121">
        <v>0</v>
      </c>
      <c r="G270" s="121">
        <v>0</v>
      </c>
      <c r="H270" s="121">
        <v>0</v>
      </c>
      <c r="I270" s="121">
        <v>0</v>
      </c>
    </row>
    <row r="271" spans="1:10" ht="47.25" customHeight="1" x14ac:dyDescent="0.25">
      <c r="A271" s="240"/>
      <c r="B271" s="242"/>
      <c r="C271" s="240"/>
      <c r="D271" s="9" t="s">
        <v>49</v>
      </c>
      <c r="E271" s="121">
        <v>0</v>
      </c>
      <c r="F271" s="121">
        <v>0</v>
      </c>
      <c r="G271" s="121">
        <v>0</v>
      </c>
      <c r="H271" s="121">
        <v>0</v>
      </c>
      <c r="I271" s="121">
        <v>0</v>
      </c>
    </row>
    <row r="272" spans="1:10" ht="31.5" x14ac:dyDescent="0.25">
      <c r="A272" s="241"/>
      <c r="B272" s="243"/>
      <c r="C272" s="241"/>
      <c r="D272" s="9" t="s">
        <v>52</v>
      </c>
      <c r="E272" s="121">
        <v>68.930000000000007</v>
      </c>
      <c r="F272" s="121">
        <v>0</v>
      </c>
      <c r="G272" s="121">
        <v>0</v>
      </c>
      <c r="H272" s="121">
        <v>0</v>
      </c>
      <c r="I272" s="121">
        <v>0</v>
      </c>
    </row>
    <row r="273" spans="1:9" ht="15.75" x14ac:dyDescent="0.25">
      <c r="A273" s="239">
        <v>39</v>
      </c>
      <c r="B273" s="2" t="s">
        <v>86</v>
      </c>
      <c r="C273" s="9"/>
      <c r="D273" s="8" t="s">
        <v>44</v>
      </c>
      <c r="E273" s="121">
        <f>SUM(E274:E279)</f>
        <v>118.88136</v>
      </c>
      <c r="F273" s="121">
        <f>SUM(F274:F279)</f>
        <v>0</v>
      </c>
      <c r="G273" s="121">
        <f>SUM(G274:G279)</f>
        <v>0</v>
      </c>
      <c r="H273" s="121">
        <f>SUM(H274:H279)</f>
        <v>0</v>
      </c>
      <c r="I273" s="121">
        <f>SUM(I274:I279)</f>
        <v>0</v>
      </c>
    </row>
    <row r="274" spans="1:9" ht="62.25" customHeight="1" x14ac:dyDescent="0.25">
      <c r="A274" s="240"/>
      <c r="B274" s="236" t="s">
        <v>256</v>
      </c>
      <c r="C274" s="239"/>
      <c r="D274" s="9" t="s">
        <v>45</v>
      </c>
      <c r="E274" s="121">
        <v>0</v>
      </c>
      <c r="F274" s="121">
        <v>0</v>
      </c>
      <c r="G274" s="121">
        <v>0</v>
      </c>
      <c r="H274" s="121">
        <v>0</v>
      </c>
      <c r="I274" s="121">
        <v>0</v>
      </c>
    </row>
    <row r="275" spans="1:9" ht="32.25" customHeight="1" x14ac:dyDescent="0.25">
      <c r="A275" s="240"/>
      <c r="B275" s="242"/>
      <c r="C275" s="240"/>
      <c r="D275" s="9" t="s">
        <v>46</v>
      </c>
      <c r="E275" s="121">
        <v>0</v>
      </c>
      <c r="F275" s="121">
        <v>0</v>
      </c>
      <c r="G275" s="121">
        <v>0</v>
      </c>
      <c r="H275" s="121">
        <v>0</v>
      </c>
      <c r="I275" s="121">
        <v>0</v>
      </c>
    </row>
    <row r="276" spans="1:9" ht="47.25" x14ac:dyDescent="0.25">
      <c r="A276" s="240"/>
      <c r="B276" s="242"/>
      <c r="C276" s="240"/>
      <c r="D276" s="9" t="s">
        <v>47</v>
      </c>
      <c r="E276" s="121">
        <v>0</v>
      </c>
      <c r="F276" s="121">
        <v>0</v>
      </c>
      <c r="G276" s="121">
        <v>0</v>
      </c>
      <c r="H276" s="121">
        <v>0</v>
      </c>
      <c r="I276" s="121">
        <v>0</v>
      </c>
    </row>
    <row r="277" spans="1:9" ht="48" customHeight="1" x14ac:dyDescent="0.25">
      <c r="A277" s="240"/>
      <c r="B277" s="242"/>
      <c r="C277" s="240"/>
      <c r="D277" s="9" t="s">
        <v>48</v>
      </c>
      <c r="E277" s="121">
        <v>0</v>
      </c>
      <c r="F277" s="121">
        <v>0</v>
      </c>
      <c r="G277" s="121">
        <v>0</v>
      </c>
      <c r="H277" s="121">
        <v>0</v>
      </c>
      <c r="I277" s="121">
        <v>0</v>
      </c>
    </row>
    <row r="278" spans="1:9" ht="45" customHeight="1" x14ac:dyDescent="0.25">
      <c r="A278" s="240"/>
      <c r="B278" s="242"/>
      <c r="C278" s="240"/>
      <c r="D278" s="9" t="s">
        <v>49</v>
      </c>
      <c r="E278" s="121">
        <v>0</v>
      </c>
      <c r="F278" s="121">
        <v>0</v>
      </c>
      <c r="G278" s="121">
        <v>0</v>
      </c>
      <c r="H278" s="121">
        <v>0</v>
      </c>
      <c r="I278" s="121">
        <v>0</v>
      </c>
    </row>
    <row r="279" spans="1:9" ht="31.5" x14ac:dyDescent="0.25">
      <c r="A279" s="241"/>
      <c r="B279" s="243"/>
      <c r="C279" s="241"/>
      <c r="D279" s="9" t="s">
        <v>52</v>
      </c>
      <c r="E279" s="121">
        <f>89.04527+8.76609+21.07</f>
        <v>118.88136</v>
      </c>
      <c r="F279" s="121">
        <v>0</v>
      </c>
      <c r="G279" s="121">
        <v>0</v>
      </c>
      <c r="H279" s="121">
        <v>0</v>
      </c>
      <c r="I279" s="121">
        <v>0</v>
      </c>
    </row>
    <row r="280" spans="1:9" ht="15.75" x14ac:dyDescent="0.25">
      <c r="A280" s="239">
        <v>40</v>
      </c>
      <c r="B280" s="2" t="s">
        <v>87</v>
      </c>
      <c r="C280" s="9"/>
      <c r="D280" s="8" t="s">
        <v>44</v>
      </c>
      <c r="E280" s="121">
        <f>SUM(E281:E286)</f>
        <v>0</v>
      </c>
      <c r="F280" s="121">
        <f>SUM(F281:F286)</f>
        <v>0</v>
      </c>
      <c r="G280" s="121">
        <f>SUM(G281:G286)</f>
        <v>0</v>
      </c>
      <c r="H280" s="121">
        <f>SUM(H281:H286)</f>
        <v>0</v>
      </c>
      <c r="I280" s="121">
        <f>SUM(I281:I286)</f>
        <v>0</v>
      </c>
    </row>
    <row r="281" spans="1:9" ht="62.25" customHeight="1" x14ac:dyDescent="0.25">
      <c r="A281" s="240"/>
      <c r="B281" s="237" t="s">
        <v>257</v>
      </c>
      <c r="C281" s="239"/>
      <c r="D281" s="9" t="s">
        <v>45</v>
      </c>
      <c r="E281" s="121">
        <v>0</v>
      </c>
      <c r="F281" s="121">
        <v>0</v>
      </c>
      <c r="G281" s="121">
        <v>0</v>
      </c>
      <c r="H281" s="121">
        <v>0</v>
      </c>
      <c r="I281" s="121">
        <v>0</v>
      </c>
    </row>
    <row r="282" spans="1:9" ht="32.25" customHeight="1" x14ac:dyDescent="0.25">
      <c r="A282" s="240"/>
      <c r="B282" s="237"/>
      <c r="C282" s="240"/>
      <c r="D282" s="9" t="s">
        <v>46</v>
      </c>
      <c r="E282" s="121">
        <v>0</v>
      </c>
      <c r="F282" s="121">
        <v>0</v>
      </c>
      <c r="G282" s="121">
        <v>0</v>
      </c>
      <c r="H282" s="121">
        <v>0</v>
      </c>
      <c r="I282" s="121">
        <v>0</v>
      </c>
    </row>
    <row r="283" spans="1:9" ht="47.25" x14ac:dyDescent="0.25">
      <c r="A283" s="240"/>
      <c r="B283" s="237"/>
      <c r="C283" s="240"/>
      <c r="D283" s="9" t="s">
        <v>47</v>
      </c>
      <c r="E283" s="121">
        <f>'[1]форма 6'!H59</f>
        <v>0</v>
      </c>
      <c r="F283" s="121">
        <f>'[1]форма 6'!I59</f>
        <v>0</v>
      </c>
      <c r="G283" s="121">
        <f>'[1]форма 6'!J59</f>
        <v>0</v>
      </c>
      <c r="H283" s="121">
        <f>'[1]форма 6'!K59</f>
        <v>0</v>
      </c>
      <c r="I283" s="121">
        <f>'[1]форма 6'!L59</f>
        <v>0</v>
      </c>
    </row>
    <row r="284" spans="1:9" ht="47.25" customHeight="1" x14ac:dyDescent="0.25">
      <c r="A284" s="240"/>
      <c r="B284" s="237"/>
      <c r="C284" s="240"/>
      <c r="D284" s="9" t="s">
        <v>48</v>
      </c>
      <c r="E284" s="121">
        <v>0</v>
      </c>
      <c r="F284" s="121">
        <v>0</v>
      </c>
      <c r="G284" s="121">
        <v>0</v>
      </c>
      <c r="H284" s="121">
        <v>0</v>
      </c>
      <c r="I284" s="121">
        <v>0</v>
      </c>
    </row>
    <row r="285" spans="1:9" ht="45.75" customHeight="1" x14ac:dyDescent="0.25">
      <c r="A285" s="240"/>
      <c r="B285" s="237"/>
      <c r="C285" s="240"/>
      <c r="D285" s="9" t="s">
        <v>49</v>
      </c>
      <c r="E285" s="121">
        <v>0</v>
      </c>
      <c r="F285" s="121">
        <v>0</v>
      </c>
      <c r="G285" s="121">
        <v>0</v>
      </c>
      <c r="H285" s="121">
        <v>0</v>
      </c>
      <c r="I285" s="121">
        <v>0</v>
      </c>
    </row>
    <row r="286" spans="1:9" ht="31.5" x14ac:dyDescent="0.25">
      <c r="A286" s="241"/>
      <c r="B286" s="238"/>
      <c r="C286" s="241"/>
      <c r="D286" s="9" t="s">
        <v>52</v>
      </c>
      <c r="E286" s="121">
        <v>0</v>
      </c>
      <c r="F286" s="121">
        <v>0</v>
      </c>
      <c r="G286" s="121">
        <v>0</v>
      </c>
      <c r="H286" s="121">
        <v>0</v>
      </c>
      <c r="I286" s="121">
        <v>0</v>
      </c>
    </row>
    <row r="287" spans="1:9" ht="15.75" x14ac:dyDescent="0.25">
      <c r="A287" s="239">
        <v>41</v>
      </c>
      <c r="B287" s="2" t="s">
        <v>88</v>
      </c>
      <c r="C287" s="9"/>
      <c r="D287" s="8" t="s">
        <v>44</v>
      </c>
      <c r="E287" s="121">
        <f>SUM(E288:E293)</f>
        <v>0</v>
      </c>
      <c r="F287" s="121">
        <f>SUM(F288:F293)</f>
        <v>0</v>
      </c>
      <c r="G287" s="121">
        <f>SUM(G288:G293)</f>
        <v>0</v>
      </c>
      <c r="H287" s="121">
        <f>SUM(H288:H293)</f>
        <v>0</v>
      </c>
      <c r="I287" s="121">
        <f>SUM(I288:I293)</f>
        <v>0</v>
      </c>
    </row>
    <row r="288" spans="1:9" ht="63" customHeight="1" x14ac:dyDescent="0.25">
      <c r="A288" s="240"/>
      <c r="B288" s="236" t="s">
        <v>234</v>
      </c>
      <c r="C288" s="239"/>
      <c r="D288" s="9" t="s">
        <v>45</v>
      </c>
      <c r="E288" s="121">
        <v>0</v>
      </c>
      <c r="F288" s="121">
        <v>0</v>
      </c>
      <c r="G288" s="121">
        <v>0</v>
      </c>
      <c r="H288" s="121">
        <v>0</v>
      </c>
      <c r="I288" s="121">
        <v>0</v>
      </c>
    </row>
    <row r="289" spans="1:9" ht="32.25" customHeight="1" x14ac:dyDescent="0.25">
      <c r="A289" s="240"/>
      <c r="B289" s="242"/>
      <c r="C289" s="240"/>
      <c r="D289" s="9" t="s">
        <v>46</v>
      </c>
      <c r="E289" s="121">
        <v>0</v>
      </c>
      <c r="F289" s="121">
        <v>0</v>
      </c>
      <c r="G289" s="121">
        <v>0</v>
      </c>
      <c r="H289" s="121">
        <v>0</v>
      </c>
      <c r="I289" s="121">
        <v>0</v>
      </c>
    </row>
    <row r="290" spans="1:9" ht="47.25" x14ac:dyDescent="0.25">
      <c r="A290" s="240"/>
      <c r="B290" s="242"/>
      <c r="C290" s="240"/>
      <c r="D290" s="9" t="s">
        <v>47</v>
      </c>
      <c r="E290" s="121">
        <v>0</v>
      </c>
      <c r="F290" s="121">
        <v>0</v>
      </c>
      <c r="G290" s="121">
        <v>0</v>
      </c>
      <c r="H290" s="121">
        <v>0</v>
      </c>
      <c r="I290" s="121">
        <v>0</v>
      </c>
    </row>
    <row r="291" spans="1:9" ht="45" customHeight="1" x14ac:dyDescent="0.25">
      <c r="A291" s="240"/>
      <c r="B291" s="242"/>
      <c r="C291" s="240"/>
      <c r="D291" s="9" t="s">
        <v>48</v>
      </c>
      <c r="E291" s="121">
        <v>0</v>
      </c>
      <c r="F291" s="121">
        <v>0</v>
      </c>
      <c r="G291" s="121">
        <v>0</v>
      </c>
      <c r="H291" s="121">
        <v>0</v>
      </c>
      <c r="I291" s="121">
        <v>0</v>
      </c>
    </row>
    <row r="292" spans="1:9" ht="46.5" customHeight="1" x14ac:dyDescent="0.25">
      <c r="A292" s="240"/>
      <c r="B292" s="242"/>
      <c r="C292" s="240"/>
      <c r="D292" s="9" t="s">
        <v>49</v>
      </c>
      <c r="E292" s="121">
        <v>0</v>
      </c>
      <c r="F292" s="121">
        <v>0</v>
      </c>
      <c r="G292" s="121">
        <v>0</v>
      </c>
      <c r="H292" s="121">
        <v>0</v>
      </c>
      <c r="I292" s="121">
        <v>0</v>
      </c>
    </row>
    <row r="293" spans="1:9" ht="31.5" x14ac:dyDescent="0.25">
      <c r="A293" s="241"/>
      <c r="B293" s="243"/>
      <c r="C293" s="241"/>
      <c r="D293" s="9" t="s">
        <v>52</v>
      </c>
      <c r="E293" s="121">
        <v>0</v>
      </c>
      <c r="F293" s="121">
        <v>0</v>
      </c>
      <c r="G293" s="121">
        <v>0</v>
      </c>
      <c r="H293" s="121">
        <v>0</v>
      </c>
      <c r="I293" s="121">
        <v>0</v>
      </c>
    </row>
    <row r="294" spans="1:9" ht="15.75" x14ac:dyDescent="0.25">
      <c r="A294" s="239">
        <v>42</v>
      </c>
      <c r="B294" s="2" t="s">
        <v>89</v>
      </c>
      <c r="C294" s="9"/>
      <c r="D294" s="8" t="s">
        <v>44</v>
      </c>
      <c r="E294" s="121">
        <f>SUM(E295:E300)</f>
        <v>0</v>
      </c>
      <c r="F294" s="121">
        <f>SUM(F295:F300)</f>
        <v>0</v>
      </c>
      <c r="G294" s="121">
        <f>SUM(G295:G300)</f>
        <v>0</v>
      </c>
      <c r="H294" s="121">
        <f>SUM(H295:H300)</f>
        <v>0</v>
      </c>
      <c r="I294" s="121">
        <f>SUM(I295:I300)</f>
        <v>0</v>
      </c>
    </row>
    <row r="295" spans="1:9" ht="62.25" customHeight="1" x14ac:dyDescent="0.25">
      <c r="A295" s="240"/>
      <c r="B295" s="236" t="s">
        <v>11</v>
      </c>
      <c r="C295" s="239"/>
      <c r="D295" s="9" t="s">
        <v>45</v>
      </c>
      <c r="E295" s="121">
        <v>0</v>
      </c>
      <c r="F295" s="121">
        <v>0</v>
      </c>
      <c r="G295" s="121">
        <v>0</v>
      </c>
      <c r="H295" s="121">
        <v>0</v>
      </c>
      <c r="I295" s="121">
        <v>0</v>
      </c>
    </row>
    <row r="296" spans="1:9" ht="33" customHeight="1" x14ac:dyDescent="0.25">
      <c r="A296" s="240"/>
      <c r="B296" s="242"/>
      <c r="C296" s="240"/>
      <c r="D296" s="9" t="s">
        <v>46</v>
      </c>
      <c r="E296" s="121">
        <v>0</v>
      </c>
      <c r="F296" s="121">
        <v>0</v>
      </c>
      <c r="G296" s="121">
        <v>0</v>
      </c>
      <c r="H296" s="121">
        <v>0</v>
      </c>
      <c r="I296" s="121">
        <v>0</v>
      </c>
    </row>
    <row r="297" spans="1:9" ht="47.25" x14ac:dyDescent="0.25">
      <c r="A297" s="240"/>
      <c r="B297" s="242"/>
      <c r="C297" s="240"/>
      <c r="D297" s="9" t="s">
        <v>47</v>
      </c>
      <c r="E297" s="121">
        <f>'[1]форма 6'!H62</f>
        <v>0</v>
      </c>
      <c r="F297" s="121">
        <f>'[1]форма 6'!I62</f>
        <v>0</v>
      </c>
      <c r="G297" s="121">
        <f>'[1]форма 6'!J62</f>
        <v>0</v>
      </c>
      <c r="H297" s="121">
        <f>'[1]форма 6'!K62</f>
        <v>0</v>
      </c>
      <c r="I297" s="121">
        <f>'[1]форма 6'!L62</f>
        <v>0</v>
      </c>
    </row>
    <row r="298" spans="1:9" ht="47.25" customHeight="1" x14ac:dyDescent="0.25">
      <c r="A298" s="240"/>
      <c r="B298" s="242"/>
      <c r="C298" s="240"/>
      <c r="D298" s="9" t="s">
        <v>48</v>
      </c>
      <c r="E298" s="121">
        <v>0</v>
      </c>
      <c r="F298" s="121">
        <v>0</v>
      </c>
      <c r="G298" s="121">
        <v>0</v>
      </c>
      <c r="H298" s="121">
        <v>0</v>
      </c>
      <c r="I298" s="121">
        <v>0</v>
      </c>
    </row>
    <row r="299" spans="1:9" ht="48.75" customHeight="1" x14ac:dyDescent="0.25">
      <c r="A299" s="240"/>
      <c r="B299" s="242"/>
      <c r="C299" s="240"/>
      <c r="D299" s="9" t="s">
        <v>49</v>
      </c>
      <c r="E299" s="121">
        <v>0</v>
      </c>
      <c r="F299" s="121">
        <v>0</v>
      </c>
      <c r="G299" s="121">
        <v>0</v>
      </c>
      <c r="H299" s="121">
        <v>0</v>
      </c>
      <c r="I299" s="121">
        <v>0</v>
      </c>
    </row>
    <row r="300" spans="1:9" ht="31.5" x14ac:dyDescent="0.25">
      <c r="A300" s="241"/>
      <c r="B300" s="243"/>
      <c r="C300" s="241"/>
      <c r="D300" s="9" t="s">
        <v>52</v>
      </c>
      <c r="E300" s="121">
        <v>0</v>
      </c>
      <c r="F300" s="121">
        <v>0</v>
      </c>
      <c r="G300" s="121">
        <v>0</v>
      </c>
      <c r="H300" s="121">
        <v>0</v>
      </c>
      <c r="I300" s="121">
        <v>0</v>
      </c>
    </row>
    <row r="301" spans="1:9" ht="15.75" x14ac:dyDescent="0.25">
      <c r="A301" s="239">
        <v>43</v>
      </c>
      <c r="B301" s="2" t="s">
        <v>90</v>
      </c>
      <c r="C301" s="9"/>
      <c r="D301" s="8" t="s">
        <v>44</v>
      </c>
      <c r="E301" s="121">
        <f>SUM(E302:E307)</f>
        <v>15.00806</v>
      </c>
      <c r="F301" s="121">
        <f>SUM(F302:F307)</f>
        <v>0</v>
      </c>
      <c r="G301" s="121">
        <f>SUM(G302:G307)</f>
        <v>0</v>
      </c>
      <c r="H301" s="121">
        <f>SUM(H302:H307)</f>
        <v>0</v>
      </c>
      <c r="I301" s="121">
        <f>SUM(I302:I307)</f>
        <v>0</v>
      </c>
    </row>
    <row r="302" spans="1:9" ht="63" customHeight="1" x14ac:dyDescent="0.25">
      <c r="A302" s="240"/>
      <c r="B302" s="237" t="s">
        <v>235</v>
      </c>
      <c r="C302" s="239"/>
      <c r="D302" s="9" t="s">
        <v>45</v>
      </c>
      <c r="E302" s="121">
        <v>0</v>
      </c>
      <c r="F302" s="121">
        <v>0</v>
      </c>
      <c r="G302" s="121">
        <v>0</v>
      </c>
      <c r="H302" s="121">
        <v>0</v>
      </c>
      <c r="I302" s="121">
        <v>0</v>
      </c>
    </row>
    <row r="303" spans="1:9" ht="33.75" customHeight="1" x14ac:dyDescent="0.25">
      <c r="A303" s="240"/>
      <c r="B303" s="237"/>
      <c r="C303" s="240"/>
      <c r="D303" s="9" t="s">
        <v>46</v>
      </c>
      <c r="E303" s="121">
        <v>0</v>
      </c>
      <c r="F303" s="121">
        <v>0</v>
      </c>
      <c r="G303" s="121">
        <v>0</v>
      </c>
      <c r="H303" s="121">
        <v>0</v>
      </c>
      <c r="I303" s="121">
        <v>0</v>
      </c>
    </row>
    <row r="304" spans="1:9" ht="47.25" x14ac:dyDescent="0.25">
      <c r="A304" s="240"/>
      <c r="B304" s="237"/>
      <c r="C304" s="240"/>
      <c r="D304" s="9" t="s">
        <v>47</v>
      </c>
      <c r="E304" s="121">
        <v>0</v>
      </c>
      <c r="F304" s="121">
        <v>0</v>
      </c>
      <c r="G304" s="121">
        <v>0</v>
      </c>
      <c r="H304" s="121">
        <v>0</v>
      </c>
      <c r="I304" s="121">
        <v>0</v>
      </c>
    </row>
    <row r="305" spans="1:9" ht="47.25" customHeight="1" x14ac:dyDescent="0.25">
      <c r="A305" s="240"/>
      <c r="B305" s="237"/>
      <c r="C305" s="240"/>
      <c r="D305" s="9" t="s">
        <v>48</v>
      </c>
      <c r="E305" s="121">
        <v>0</v>
      </c>
      <c r="F305" s="121">
        <v>0</v>
      </c>
      <c r="G305" s="121">
        <v>0</v>
      </c>
      <c r="H305" s="121">
        <v>0</v>
      </c>
      <c r="I305" s="121">
        <v>0</v>
      </c>
    </row>
    <row r="306" spans="1:9" ht="47.25" customHeight="1" x14ac:dyDescent="0.25">
      <c r="A306" s="240"/>
      <c r="B306" s="237"/>
      <c r="C306" s="240"/>
      <c r="D306" s="9" t="s">
        <v>49</v>
      </c>
      <c r="E306" s="121">
        <v>0</v>
      </c>
      <c r="F306" s="121">
        <v>0</v>
      </c>
      <c r="G306" s="121">
        <v>0</v>
      </c>
      <c r="H306" s="121">
        <v>0</v>
      </c>
      <c r="I306" s="121">
        <v>0</v>
      </c>
    </row>
    <row r="307" spans="1:9" ht="31.5" x14ac:dyDescent="0.25">
      <c r="A307" s="241"/>
      <c r="B307" s="238"/>
      <c r="C307" s="241"/>
      <c r="D307" s="9" t="s">
        <v>52</v>
      </c>
      <c r="E307" s="121">
        <v>15.00806</v>
      </c>
      <c r="F307" s="121">
        <v>0</v>
      </c>
      <c r="G307" s="121">
        <v>0</v>
      </c>
      <c r="H307" s="121">
        <v>0</v>
      </c>
      <c r="I307" s="121">
        <v>0</v>
      </c>
    </row>
    <row r="308" spans="1:9" ht="18.75" customHeight="1" x14ac:dyDescent="0.25">
      <c r="A308" s="239">
        <v>44</v>
      </c>
      <c r="B308" s="57" t="s">
        <v>91</v>
      </c>
      <c r="C308" s="9"/>
      <c r="D308" s="9" t="s">
        <v>44</v>
      </c>
      <c r="E308" s="121">
        <f>SUM(E309:E314)</f>
        <v>4.7249999999999996</v>
      </c>
      <c r="F308" s="121">
        <f>SUM(F309:F314)</f>
        <v>0</v>
      </c>
      <c r="G308" s="121">
        <f>SUM(G309:G314)</f>
        <v>0</v>
      </c>
      <c r="H308" s="121">
        <f>SUM(H309:H314)</f>
        <v>0</v>
      </c>
      <c r="I308" s="121">
        <f>SUM(I309:I314)</f>
        <v>0</v>
      </c>
    </row>
    <row r="309" spans="1:9" ht="63" customHeight="1" x14ac:dyDescent="0.25">
      <c r="A309" s="240"/>
      <c r="B309" s="236" t="s">
        <v>236</v>
      </c>
      <c r="C309" s="239"/>
      <c r="D309" s="9" t="s">
        <v>45</v>
      </c>
      <c r="E309" s="121">
        <v>0</v>
      </c>
      <c r="F309" s="121">
        <v>0</v>
      </c>
      <c r="G309" s="121">
        <v>0</v>
      </c>
      <c r="H309" s="121">
        <v>0</v>
      </c>
      <c r="I309" s="121">
        <v>0</v>
      </c>
    </row>
    <row r="310" spans="1:9" ht="32.25" customHeight="1" x14ac:dyDescent="0.25">
      <c r="A310" s="240"/>
      <c r="B310" s="242"/>
      <c r="C310" s="240"/>
      <c r="D310" s="9" t="s">
        <v>46</v>
      </c>
      <c r="E310" s="121">
        <v>0</v>
      </c>
      <c r="F310" s="121">
        <v>0</v>
      </c>
      <c r="G310" s="121">
        <v>0</v>
      </c>
      <c r="H310" s="121">
        <v>0</v>
      </c>
      <c r="I310" s="121">
        <v>0</v>
      </c>
    </row>
    <row r="311" spans="1:9" ht="47.25" x14ac:dyDescent="0.25">
      <c r="A311" s="240"/>
      <c r="B311" s="242"/>
      <c r="C311" s="240"/>
      <c r="D311" s="9" t="s">
        <v>47</v>
      </c>
      <c r="E311" s="121">
        <v>0</v>
      </c>
      <c r="F311" s="121">
        <v>0</v>
      </c>
      <c r="G311" s="121">
        <v>0</v>
      </c>
      <c r="H311" s="121">
        <v>0</v>
      </c>
      <c r="I311" s="121">
        <v>0</v>
      </c>
    </row>
    <row r="312" spans="1:9" ht="47.25" customHeight="1" x14ac:dyDescent="0.25">
      <c r="A312" s="240"/>
      <c r="B312" s="242"/>
      <c r="C312" s="240"/>
      <c r="D312" s="9" t="s">
        <v>48</v>
      </c>
      <c r="E312" s="121">
        <v>0</v>
      </c>
      <c r="F312" s="121">
        <v>0</v>
      </c>
      <c r="G312" s="121">
        <v>0</v>
      </c>
      <c r="H312" s="121">
        <v>0</v>
      </c>
      <c r="I312" s="121">
        <v>0</v>
      </c>
    </row>
    <row r="313" spans="1:9" ht="45.75" customHeight="1" x14ac:dyDescent="0.25">
      <c r="A313" s="240"/>
      <c r="B313" s="242"/>
      <c r="C313" s="240"/>
      <c r="D313" s="9" t="s">
        <v>49</v>
      </c>
      <c r="E313" s="121">
        <v>0</v>
      </c>
      <c r="F313" s="121">
        <v>0</v>
      </c>
      <c r="G313" s="121">
        <v>0</v>
      </c>
      <c r="H313" s="121">
        <v>0</v>
      </c>
      <c r="I313" s="121">
        <v>0</v>
      </c>
    </row>
    <row r="314" spans="1:9" ht="31.5" x14ac:dyDescent="0.25">
      <c r="A314" s="241"/>
      <c r="B314" s="243"/>
      <c r="C314" s="241"/>
      <c r="D314" s="9" t="s">
        <v>52</v>
      </c>
      <c r="E314" s="121">
        <v>4.7249999999999996</v>
      </c>
      <c r="F314" s="121">
        <v>0</v>
      </c>
      <c r="G314" s="121">
        <v>0</v>
      </c>
      <c r="H314" s="121">
        <v>0</v>
      </c>
      <c r="I314" s="121">
        <v>0</v>
      </c>
    </row>
    <row r="315" spans="1:9" ht="16.5" customHeight="1" x14ac:dyDescent="0.25">
      <c r="A315" s="239">
        <f>A308+1</f>
        <v>45</v>
      </c>
      <c r="B315" s="57" t="s">
        <v>92</v>
      </c>
      <c r="C315" s="9"/>
      <c r="D315" s="9" t="s">
        <v>44</v>
      </c>
      <c r="E315" s="121">
        <f>SUM(E316:E321)</f>
        <v>0</v>
      </c>
      <c r="F315" s="121">
        <f>SUM(F316:F321)</f>
        <v>0</v>
      </c>
      <c r="G315" s="121">
        <f>SUM(G316:G321)</f>
        <v>0</v>
      </c>
      <c r="H315" s="121">
        <f>SUM(H316:H321)</f>
        <v>0</v>
      </c>
      <c r="I315" s="121">
        <f>SUM(I316:I321)</f>
        <v>0</v>
      </c>
    </row>
    <row r="316" spans="1:9" ht="62.25" customHeight="1" x14ac:dyDescent="0.25">
      <c r="A316" s="240"/>
      <c r="B316" s="237" t="s">
        <v>258</v>
      </c>
      <c r="C316" s="239"/>
      <c r="D316" s="9" t="s">
        <v>45</v>
      </c>
      <c r="E316" s="121">
        <v>0</v>
      </c>
      <c r="F316" s="121">
        <v>0</v>
      </c>
      <c r="G316" s="121">
        <v>0</v>
      </c>
      <c r="H316" s="121">
        <v>0</v>
      </c>
      <c r="I316" s="121">
        <v>0</v>
      </c>
    </row>
    <row r="317" spans="1:9" ht="33" customHeight="1" x14ac:dyDescent="0.25">
      <c r="A317" s="240"/>
      <c r="B317" s="237"/>
      <c r="C317" s="240"/>
      <c r="D317" s="9" t="s">
        <v>46</v>
      </c>
      <c r="E317" s="121">
        <v>0</v>
      </c>
      <c r="F317" s="121">
        <v>0</v>
      </c>
      <c r="G317" s="121">
        <v>0</v>
      </c>
      <c r="H317" s="121">
        <v>0</v>
      </c>
      <c r="I317" s="121">
        <v>0</v>
      </c>
    </row>
    <row r="318" spans="1:9" ht="47.25" x14ac:dyDescent="0.25">
      <c r="A318" s="240"/>
      <c r="B318" s="237"/>
      <c r="C318" s="240"/>
      <c r="D318" s="9" t="s">
        <v>47</v>
      </c>
      <c r="E318" s="121">
        <f>'[1]форма 6'!H65</f>
        <v>0</v>
      </c>
      <c r="F318" s="121">
        <f>'[1]форма 6'!I65</f>
        <v>0</v>
      </c>
      <c r="G318" s="121">
        <f>'[1]форма 6'!J65</f>
        <v>0</v>
      </c>
      <c r="H318" s="121">
        <f>'[1]форма 6'!K65</f>
        <v>0</v>
      </c>
      <c r="I318" s="121">
        <f>'[1]форма 6'!L65</f>
        <v>0</v>
      </c>
    </row>
    <row r="319" spans="1:9" ht="46.5" customHeight="1" x14ac:dyDescent="0.25">
      <c r="A319" s="240"/>
      <c r="B319" s="237"/>
      <c r="C319" s="240"/>
      <c r="D319" s="9" t="s">
        <v>48</v>
      </c>
      <c r="E319" s="121">
        <v>0</v>
      </c>
      <c r="F319" s="121">
        <v>0</v>
      </c>
      <c r="G319" s="121">
        <v>0</v>
      </c>
      <c r="H319" s="121">
        <v>0</v>
      </c>
      <c r="I319" s="121">
        <v>0</v>
      </c>
    </row>
    <row r="320" spans="1:9" ht="46.5" customHeight="1" x14ac:dyDescent="0.25">
      <c r="A320" s="240"/>
      <c r="B320" s="237"/>
      <c r="C320" s="240"/>
      <c r="D320" s="9" t="s">
        <v>49</v>
      </c>
      <c r="E320" s="121">
        <v>0</v>
      </c>
      <c r="F320" s="121">
        <v>0</v>
      </c>
      <c r="G320" s="121">
        <v>0</v>
      </c>
      <c r="H320" s="121">
        <v>0</v>
      </c>
      <c r="I320" s="121">
        <v>0</v>
      </c>
    </row>
    <row r="321" spans="1:9" ht="31.5" x14ac:dyDescent="0.25">
      <c r="A321" s="241"/>
      <c r="B321" s="238"/>
      <c r="C321" s="241"/>
      <c r="D321" s="9" t="s">
        <v>52</v>
      </c>
      <c r="E321" s="121">
        <v>0</v>
      </c>
      <c r="F321" s="121">
        <v>0</v>
      </c>
      <c r="G321" s="121">
        <v>0</v>
      </c>
      <c r="H321" s="121">
        <v>0</v>
      </c>
      <c r="I321" s="121">
        <v>0</v>
      </c>
    </row>
    <row r="322" spans="1:9" ht="16.5" customHeight="1" x14ac:dyDescent="0.25">
      <c r="A322" s="239">
        <f>A315+1</f>
        <v>46</v>
      </c>
      <c r="B322" s="151" t="s">
        <v>333</v>
      </c>
      <c r="C322" s="9"/>
      <c r="D322" s="9" t="s">
        <v>44</v>
      </c>
      <c r="E322" s="121">
        <f>E323+E324+E325+E326+E327+E328</f>
        <v>713.56583000000001</v>
      </c>
      <c r="F322" s="121">
        <f>SUM(F323:F328)</f>
        <v>0</v>
      </c>
      <c r="G322" s="121">
        <f>SUM(G323:G328)</f>
        <v>0</v>
      </c>
      <c r="H322" s="121">
        <f>SUM(H323:H328)</f>
        <v>0</v>
      </c>
      <c r="I322" s="121">
        <f>SUM(I323:I328)</f>
        <v>0</v>
      </c>
    </row>
    <row r="323" spans="1:9" ht="62.25" customHeight="1" x14ac:dyDescent="0.25">
      <c r="A323" s="240"/>
      <c r="B323" s="237" t="s">
        <v>334</v>
      </c>
      <c r="C323" s="239"/>
      <c r="D323" s="9" t="s">
        <v>45</v>
      </c>
      <c r="E323" s="121">
        <v>0</v>
      </c>
      <c r="F323" s="121">
        <v>0</v>
      </c>
      <c r="G323" s="121">
        <v>0</v>
      </c>
      <c r="H323" s="121">
        <v>0</v>
      </c>
      <c r="I323" s="121">
        <v>0</v>
      </c>
    </row>
    <row r="324" spans="1:9" ht="33" customHeight="1" x14ac:dyDescent="0.25">
      <c r="A324" s="240"/>
      <c r="B324" s="237"/>
      <c r="C324" s="240"/>
      <c r="D324" s="9" t="s">
        <v>46</v>
      </c>
      <c r="E324" s="121">
        <v>0</v>
      </c>
      <c r="F324" s="121">
        <v>0</v>
      </c>
      <c r="G324" s="121">
        <v>0</v>
      </c>
      <c r="H324" s="121">
        <v>0</v>
      </c>
      <c r="I324" s="121">
        <v>0</v>
      </c>
    </row>
    <row r="325" spans="1:9" ht="47.25" x14ac:dyDescent="0.25">
      <c r="A325" s="240"/>
      <c r="B325" s="237"/>
      <c r="C325" s="240"/>
      <c r="D325" s="9" t="s">
        <v>47</v>
      </c>
      <c r="E325" s="121">
        <v>713.56583000000001</v>
      </c>
      <c r="F325" s="121">
        <v>0</v>
      </c>
      <c r="G325" s="121">
        <v>0</v>
      </c>
      <c r="H325" s="121">
        <v>0</v>
      </c>
      <c r="I325" s="121">
        <v>0</v>
      </c>
    </row>
    <row r="326" spans="1:9" ht="46.5" customHeight="1" x14ac:dyDescent="0.25">
      <c r="A326" s="240"/>
      <c r="B326" s="237"/>
      <c r="C326" s="240"/>
      <c r="D326" s="9" t="s">
        <v>48</v>
      </c>
      <c r="E326" s="121">
        <v>0</v>
      </c>
      <c r="F326" s="121">
        <v>0</v>
      </c>
      <c r="G326" s="121">
        <v>0</v>
      </c>
      <c r="H326" s="121">
        <v>0</v>
      </c>
      <c r="I326" s="121">
        <v>0</v>
      </c>
    </row>
    <row r="327" spans="1:9" ht="46.5" customHeight="1" x14ac:dyDescent="0.25">
      <c r="A327" s="240"/>
      <c r="B327" s="237"/>
      <c r="C327" s="240"/>
      <c r="D327" s="9" t="s">
        <v>49</v>
      </c>
      <c r="E327" s="121">
        <v>0</v>
      </c>
      <c r="F327" s="121">
        <v>0</v>
      </c>
      <c r="G327" s="121">
        <v>0</v>
      </c>
      <c r="H327" s="121">
        <v>0</v>
      </c>
      <c r="I327" s="121">
        <v>0</v>
      </c>
    </row>
    <row r="328" spans="1:9" ht="31.5" x14ac:dyDescent="0.25">
      <c r="A328" s="241"/>
      <c r="B328" s="238"/>
      <c r="C328" s="241"/>
      <c r="D328" s="9" t="s">
        <v>52</v>
      </c>
      <c r="E328" s="121">
        <v>0</v>
      </c>
      <c r="F328" s="121">
        <v>0</v>
      </c>
      <c r="G328" s="121">
        <v>0</v>
      </c>
      <c r="H328" s="121">
        <v>0</v>
      </c>
      <c r="I328" s="121">
        <v>0</v>
      </c>
    </row>
    <row r="329" spans="1:9" ht="20.25" customHeight="1" x14ac:dyDescent="0.25">
      <c r="A329" s="175" t="s">
        <v>71</v>
      </c>
      <c r="B329" s="176"/>
      <c r="C329" s="176"/>
      <c r="D329" s="176"/>
      <c r="E329" s="176"/>
      <c r="F329" s="176"/>
      <c r="G329" s="176"/>
      <c r="H329" s="176"/>
      <c r="I329" s="177"/>
    </row>
    <row r="330" spans="1:9" ht="17.25" customHeight="1" x14ac:dyDescent="0.25">
      <c r="A330" s="246">
        <v>46</v>
      </c>
      <c r="B330" s="2" t="s">
        <v>169</v>
      </c>
      <c r="C330" s="70"/>
      <c r="D330" s="1" t="s">
        <v>44</v>
      </c>
      <c r="E330" s="121">
        <f>SUM(E331:E336)</f>
        <v>450</v>
      </c>
      <c r="F330" s="121">
        <f>SUM(F331:F336)</f>
        <v>450</v>
      </c>
      <c r="G330" s="121">
        <f>SUM(G331:G336)</f>
        <v>450</v>
      </c>
      <c r="H330" s="121">
        <f>SUM(H331:H336)</f>
        <v>450</v>
      </c>
      <c r="I330" s="121">
        <f>SUM(I331:I336)</f>
        <v>450</v>
      </c>
    </row>
    <row r="331" spans="1:9" ht="63.75" customHeight="1" x14ac:dyDescent="0.25">
      <c r="A331" s="246"/>
      <c r="B331" s="236" t="s">
        <v>305</v>
      </c>
      <c r="C331" s="239"/>
      <c r="D331" s="2" t="s">
        <v>45</v>
      </c>
      <c r="E331" s="121">
        <v>0</v>
      </c>
      <c r="F331" s="121">
        <v>0</v>
      </c>
      <c r="G331" s="121">
        <v>0</v>
      </c>
      <c r="H331" s="121">
        <v>0</v>
      </c>
      <c r="I331" s="121">
        <v>0</v>
      </c>
    </row>
    <row r="332" spans="1:9" ht="63" customHeight="1" x14ac:dyDescent="0.25">
      <c r="A332" s="246"/>
      <c r="B332" s="237"/>
      <c r="C332" s="240"/>
      <c r="D332" s="2" t="s">
        <v>46</v>
      </c>
      <c r="E332" s="121">
        <v>0</v>
      </c>
      <c r="F332" s="121">
        <v>0</v>
      </c>
      <c r="G332" s="121">
        <v>0</v>
      </c>
      <c r="H332" s="121">
        <v>0</v>
      </c>
      <c r="I332" s="121">
        <v>0</v>
      </c>
    </row>
    <row r="333" spans="1:9" ht="30" customHeight="1" x14ac:dyDescent="0.25">
      <c r="A333" s="246"/>
      <c r="B333" s="237"/>
      <c r="C333" s="240"/>
      <c r="D333" s="2" t="s">
        <v>47</v>
      </c>
      <c r="E333" s="121">
        <v>450</v>
      </c>
      <c r="F333" s="121">
        <v>450</v>
      </c>
      <c r="G333" s="121">
        <v>450</v>
      </c>
      <c r="H333" s="121">
        <v>450</v>
      </c>
      <c r="I333" s="121">
        <v>450</v>
      </c>
    </row>
    <row r="334" spans="1:9" ht="47.25" customHeight="1" x14ac:dyDescent="0.25">
      <c r="A334" s="246"/>
      <c r="B334" s="237"/>
      <c r="C334" s="240"/>
      <c r="D334" s="2" t="s">
        <v>48</v>
      </c>
      <c r="E334" s="121">
        <v>0</v>
      </c>
      <c r="F334" s="121">
        <v>0</v>
      </c>
      <c r="G334" s="121">
        <v>0</v>
      </c>
      <c r="H334" s="121">
        <v>0</v>
      </c>
      <c r="I334" s="121">
        <v>0</v>
      </c>
    </row>
    <row r="335" spans="1:9" ht="46.5" customHeight="1" x14ac:dyDescent="0.25">
      <c r="A335" s="246"/>
      <c r="B335" s="237"/>
      <c r="C335" s="240"/>
      <c r="D335" s="134" t="s">
        <v>49</v>
      </c>
      <c r="E335" s="121">
        <v>0</v>
      </c>
      <c r="F335" s="121">
        <v>0</v>
      </c>
      <c r="G335" s="121">
        <v>0</v>
      </c>
      <c r="H335" s="121">
        <v>0</v>
      </c>
      <c r="I335" s="121">
        <v>0</v>
      </c>
    </row>
    <row r="336" spans="1:9" ht="51.75" customHeight="1" x14ac:dyDescent="0.25">
      <c r="A336" s="246"/>
      <c r="B336" s="238"/>
      <c r="C336" s="241"/>
      <c r="D336" s="2" t="s">
        <v>52</v>
      </c>
      <c r="E336" s="121">
        <v>0</v>
      </c>
      <c r="F336" s="121">
        <v>0</v>
      </c>
      <c r="G336" s="121">
        <v>0</v>
      </c>
      <c r="H336" s="121">
        <v>0</v>
      </c>
      <c r="I336" s="121">
        <v>0</v>
      </c>
    </row>
    <row r="337" spans="1:9" ht="15.75" customHeight="1" x14ac:dyDescent="0.25">
      <c r="A337" s="233">
        <v>47</v>
      </c>
      <c r="B337" s="78" t="s">
        <v>168</v>
      </c>
      <c r="C337" s="78"/>
      <c r="D337" s="1" t="s">
        <v>44</v>
      </c>
      <c r="E337" s="121">
        <f>SUM(E338:E343)</f>
        <v>8827.1200000000008</v>
      </c>
      <c r="F337" s="121">
        <f>SUM(F338:F343)</f>
        <v>9216.1200000000008</v>
      </c>
      <c r="G337" s="121">
        <f>SUM(G338:G343)</f>
        <v>9625.1200000000008</v>
      </c>
      <c r="H337" s="121">
        <f>SUM(H338:H343)</f>
        <v>9625.1200000000008</v>
      </c>
      <c r="I337" s="121">
        <f>SUM(I338:I343)</f>
        <v>9625.1200000000008</v>
      </c>
    </row>
    <row r="338" spans="1:9" ht="49.5" customHeight="1" x14ac:dyDescent="0.25">
      <c r="A338" s="234"/>
      <c r="B338" s="236" t="s">
        <v>166</v>
      </c>
      <c r="C338" s="239"/>
      <c r="D338" s="13" t="s">
        <v>45</v>
      </c>
      <c r="E338" s="121">
        <v>0</v>
      </c>
      <c r="F338" s="121">
        <v>0</v>
      </c>
      <c r="G338" s="121">
        <v>0</v>
      </c>
      <c r="H338" s="121">
        <v>0</v>
      </c>
      <c r="I338" s="121">
        <v>0</v>
      </c>
    </row>
    <row r="339" spans="1:9" ht="30" customHeight="1" x14ac:dyDescent="0.25">
      <c r="A339" s="234"/>
      <c r="B339" s="237"/>
      <c r="C339" s="240"/>
      <c r="D339" s="13" t="s">
        <v>46</v>
      </c>
      <c r="E339" s="121">
        <v>0</v>
      </c>
      <c r="F339" s="121">
        <v>0</v>
      </c>
      <c r="G339" s="121">
        <v>0</v>
      </c>
      <c r="H339" s="121">
        <v>0</v>
      </c>
      <c r="I339" s="121">
        <v>0</v>
      </c>
    </row>
    <row r="340" spans="1:9" ht="47.25" x14ac:dyDescent="0.25">
      <c r="A340" s="234"/>
      <c r="B340" s="237"/>
      <c r="C340" s="240"/>
      <c r="D340" s="13" t="s">
        <v>47</v>
      </c>
      <c r="E340" s="121">
        <v>8827.1200000000008</v>
      </c>
      <c r="F340" s="121">
        <v>9216.1200000000008</v>
      </c>
      <c r="G340" s="121">
        <v>9625.1200000000008</v>
      </c>
      <c r="H340" s="121">
        <v>9625.1200000000008</v>
      </c>
      <c r="I340" s="121">
        <v>9625.1200000000008</v>
      </c>
    </row>
    <row r="341" spans="1:9" ht="15.75" customHeight="1" x14ac:dyDescent="0.25">
      <c r="A341" s="234"/>
      <c r="B341" s="237"/>
      <c r="C341" s="240"/>
      <c r="D341" s="9" t="s">
        <v>128</v>
      </c>
      <c r="E341" s="121">
        <v>0</v>
      </c>
      <c r="F341" s="121">
        <v>0</v>
      </c>
      <c r="G341" s="121">
        <v>0</v>
      </c>
      <c r="H341" s="121">
        <v>0</v>
      </c>
      <c r="I341" s="121">
        <v>0</v>
      </c>
    </row>
    <row r="342" spans="1:9" ht="48.75" customHeight="1" x14ac:dyDescent="0.25">
      <c r="A342" s="234"/>
      <c r="B342" s="237"/>
      <c r="C342" s="240"/>
      <c r="D342" s="134" t="s">
        <v>49</v>
      </c>
      <c r="E342" s="121">
        <v>0</v>
      </c>
      <c r="F342" s="121">
        <v>0</v>
      </c>
      <c r="G342" s="121">
        <v>0</v>
      </c>
      <c r="H342" s="121">
        <v>0</v>
      </c>
      <c r="I342" s="121">
        <v>0</v>
      </c>
    </row>
    <row r="343" spans="1:9" ht="0.75" hidden="1" customHeight="1" x14ac:dyDescent="0.25">
      <c r="A343" s="234"/>
      <c r="B343" s="237"/>
      <c r="C343" s="240"/>
      <c r="D343" s="13" t="s">
        <v>52</v>
      </c>
      <c r="E343" s="34">
        <v>0</v>
      </c>
      <c r="F343" s="59">
        <v>0</v>
      </c>
      <c r="G343" s="59">
        <v>0</v>
      </c>
      <c r="H343" s="59">
        <v>0</v>
      </c>
      <c r="I343" s="59">
        <v>0</v>
      </c>
    </row>
    <row r="344" spans="1:9" ht="35.25" customHeight="1" x14ac:dyDescent="0.25">
      <c r="A344" s="235"/>
      <c r="B344" s="238"/>
      <c r="C344" s="241"/>
      <c r="D344" s="144" t="s">
        <v>52</v>
      </c>
      <c r="E344" s="121">
        <v>0</v>
      </c>
      <c r="F344" s="121">
        <v>0</v>
      </c>
      <c r="G344" s="121">
        <v>0</v>
      </c>
      <c r="H344" s="121">
        <v>0</v>
      </c>
      <c r="I344" s="121">
        <v>0</v>
      </c>
    </row>
  </sheetData>
  <mergeCells count="150">
    <mergeCell ref="C204:C209"/>
    <mergeCell ref="C211:C216"/>
    <mergeCell ref="C218:C223"/>
    <mergeCell ref="C141:C146"/>
    <mergeCell ref="C148:C153"/>
    <mergeCell ref="A245:A251"/>
    <mergeCell ref="B246:B251"/>
    <mergeCell ref="A182:A188"/>
    <mergeCell ref="B183:B188"/>
    <mergeCell ref="A196:A202"/>
    <mergeCell ref="B197:B202"/>
    <mergeCell ref="C155:C160"/>
    <mergeCell ref="C162:C167"/>
    <mergeCell ref="C169:C174"/>
    <mergeCell ref="C190:C195"/>
    <mergeCell ref="C197:C202"/>
    <mergeCell ref="A189:A195"/>
    <mergeCell ref="B190:B195"/>
    <mergeCell ref="A224:A230"/>
    <mergeCell ref="B225:B230"/>
    <mergeCell ref="C331:C336"/>
    <mergeCell ref="C274:C279"/>
    <mergeCell ref="C281:C286"/>
    <mergeCell ref="C288:C293"/>
    <mergeCell ref="C295:C300"/>
    <mergeCell ref="C302:C307"/>
    <mergeCell ref="C309:C314"/>
    <mergeCell ref="C316:C321"/>
    <mergeCell ref="A329:I329"/>
    <mergeCell ref="A330:A336"/>
    <mergeCell ref="B331:B336"/>
    <mergeCell ref="A273:A279"/>
    <mergeCell ref="B302:B307"/>
    <mergeCell ref="A280:A286"/>
    <mergeCell ref="B281:B286"/>
    <mergeCell ref="A287:A293"/>
    <mergeCell ref="B288:B293"/>
    <mergeCell ref="A294:A300"/>
    <mergeCell ref="B295:B300"/>
    <mergeCell ref="A301:A307"/>
    <mergeCell ref="B309:B314"/>
    <mergeCell ref="A322:A328"/>
    <mergeCell ref="B323:B328"/>
    <mergeCell ref="C323:C328"/>
    <mergeCell ref="A252:A258"/>
    <mergeCell ref="B253:B258"/>
    <mergeCell ref="C253:C258"/>
    <mergeCell ref="C225:C230"/>
    <mergeCell ref="C267:C272"/>
    <mergeCell ref="C232:C237"/>
    <mergeCell ref="C239:C244"/>
    <mergeCell ref="C246:C251"/>
    <mergeCell ref="A56:A62"/>
    <mergeCell ref="B57:B62"/>
    <mergeCell ref="A63:A69"/>
    <mergeCell ref="B64:B69"/>
    <mergeCell ref="A77:A83"/>
    <mergeCell ref="B78:B83"/>
    <mergeCell ref="A84:A90"/>
    <mergeCell ref="B85:B90"/>
    <mergeCell ref="A154:A160"/>
    <mergeCell ref="B155:B160"/>
    <mergeCell ref="A98:A104"/>
    <mergeCell ref="B99:B104"/>
    <mergeCell ref="C99:C104"/>
    <mergeCell ref="C106:C111"/>
    <mergeCell ref="C113:C118"/>
    <mergeCell ref="C120:C125"/>
    <mergeCell ref="C127:C132"/>
    <mergeCell ref="C134:C139"/>
    <mergeCell ref="C43:C48"/>
    <mergeCell ref="C50:C55"/>
    <mergeCell ref="C57:C62"/>
    <mergeCell ref="C64:C69"/>
    <mergeCell ref="C71:C76"/>
    <mergeCell ref="C78:C83"/>
    <mergeCell ref="C85:C90"/>
    <mergeCell ref="C92:C97"/>
    <mergeCell ref="A42:A48"/>
    <mergeCell ref="B43:B48"/>
    <mergeCell ref="A49:A55"/>
    <mergeCell ref="B50:B55"/>
    <mergeCell ref="E4:I4"/>
    <mergeCell ref="A7:A13"/>
    <mergeCell ref="B7:B13"/>
    <mergeCell ref="A14:A20"/>
    <mergeCell ref="B15:B20"/>
    <mergeCell ref="A28:A34"/>
    <mergeCell ref="B29:B34"/>
    <mergeCell ref="A35:A41"/>
    <mergeCell ref="B36:B41"/>
    <mergeCell ref="A4:A5"/>
    <mergeCell ref="B4:B5"/>
    <mergeCell ref="D4:D5"/>
    <mergeCell ref="C4:C5"/>
    <mergeCell ref="C7:C13"/>
    <mergeCell ref="C15:C20"/>
    <mergeCell ref="C29:C34"/>
    <mergeCell ref="C36:C41"/>
    <mergeCell ref="A21:A27"/>
    <mergeCell ref="B22:B27"/>
    <mergeCell ref="C22:C27"/>
    <mergeCell ref="G2:I2"/>
    <mergeCell ref="A3:I3"/>
    <mergeCell ref="A203:A209"/>
    <mergeCell ref="B204:B209"/>
    <mergeCell ref="A175:A181"/>
    <mergeCell ref="B176:B181"/>
    <mergeCell ref="A147:A153"/>
    <mergeCell ref="B148:B153"/>
    <mergeCell ref="A126:A132"/>
    <mergeCell ref="B127:B132"/>
    <mergeCell ref="A133:A139"/>
    <mergeCell ref="A140:A146"/>
    <mergeCell ref="B141:B146"/>
    <mergeCell ref="A70:A76"/>
    <mergeCell ref="B71:B76"/>
    <mergeCell ref="A91:A97"/>
    <mergeCell ref="B134:B139"/>
    <mergeCell ref="B92:B97"/>
    <mergeCell ref="B106:B111"/>
    <mergeCell ref="A112:A118"/>
    <mergeCell ref="B113:B118"/>
    <mergeCell ref="B120:B125"/>
    <mergeCell ref="A105:A111"/>
    <mergeCell ref="A119:A125"/>
    <mergeCell ref="A337:A344"/>
    <mergeCell ref="B338:B344"/>
    <mergeCell ref="C338:C344"/>
    <mergeCell ref="A315:A321"/>
    <mergeCell ref="B316:B321"/>
    <mergeCell ref="A161:A167"/>
    <mergeCell ref="B162:B167"/>
    <mergeCell ref="A168:A174"/>
    <mergeCell ref="B169:B174"/>
    <mergeCell ref="A308:A314"/>
    <mergeCell ref="A210:A216"/>
    <mergeCell ref="B211:B216"/>
    <mergeCell ref="B274:B279"/>
    <mergeCell ref="B267:B272"/>
    <mergeCell ref="A266:A272"/>
    <mergeCell ref="A259:A265"/>
    <mergeCell ref="A231:A237"/>
    <mergeCell ref="B232:B237"/>
    <mergeCell ref="A238:A244"/>
    <mergeCell ref="B239:B244"/>
    <mergeCell ref="A217:A223"/>
    <mergeCell ref="B218:B223"/>
    <mergeCell ref="C260:C265"/>
    <mergeCell ref="B260:B265"/>
  </mergeCells>
  <pageMargins left="0.15748031496062992" right="0.15748031496062992" top="0.43307086614173229" bottom="0.23622047244094491" header="0" footer="0"/>
  <pageSetup paperSize="9" scale="65" firstPageNumber="27" orientation="portrait" useFirstPageNumber="1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M59"/>
  <sheetViews>
    <sheetView showWhiteSpace="0" view="pageLayout" zoomScale="90" zoomScalePageLayoutView="90" workbookViewId="0">
      <selection activeCell="D54" sqref="D54"/>
    </sheetView>
  </sheetViews>
  <sheetFormatPr defaultRowHeight="15" x14ac:dyDescent="0.25"/>
  <cols>
    <col min="1" max="1" width="5.42578125" customWidth="1"/>
    <col min="2" max="2" width="26.85546875" style="40" customWidth="1"/>
    <col min="3" max="3" width="17" style="40" customWidth="1"/>
    <col min="4" max="4" width="12.28515625" style="40" customWidth="1"/>
    <col min="5" max="5" width="11.85546875" style="40" customWidth="1"/>
    <col min="6" max="6" width="27.42578125" style="40" customWidth="1"/>
    <col min="7" max="7" width="20.140625" style="50" customWidth="1"/>
    <col min="8" max="8" width="14" style="50" customWidth="1"/>
    <col min="9" max="10" width="13.42578125" style="50" customWidth="1"/>
    <col min="11" max="11" width="13.28515625" style="50" customWidth="1"/>
    <col min="12" max="12" width="12.7109375" style="40" customWidth="1"/>
    <col min="13" max="13" width="10.5703125" bestFit="1" customWidth="1"/>
  </cols>
  <sheetData>
    <row r="1" spans="1:13" ht="84.75" customHeight="1" x14ac:dyDescent="0.25">
      <c r="A1" s="74"/>
      <c r="B1" s="25"/>
      <c r="C1" s="25"/>
      <c r="D1" s="25"/>
      <c r="E1" s="25"/>
      <c r="F1" s="101"/>
      <c r="G1" s="83"/>
      <c r="H1" s="83"/>
      <c r="I1" s="83"/>
      <c r="J1" s="259" t="s">
        <v>330</v>
      </c>
      <c r="K1" s="259"/>
      <c r="L1" s="259"/>
    </row>
    <row r="2" spans="1:13" ht="15.75" x14ac:dyDescent="0.25">
      <c r="A2" s="74"/>
      <c r="B2" s="25"/>
      <c r="C2" s="25"/>
      <c r="D2" s="25"/>
      <c r="E2" s="25"/>
      <c r="F2" s="25"/>
      <c r="G2" s="48"/>
      <c r="H2" s="48"/>
      <c r="I2" s="48"/>
      <c r="J2" s="48"/>
      <c r="K2" s="48"/>
      <c r="L2" s="41"/>
    </row>
    <row r="3" spans="1:13" x14ac:dyDescent="0.25">
      <c r="A3" s="263" t="s">
        <v>271</v>
      </c>
      <c r="B3" s="264"/>
      <c r="C3" s="264"/>
      <c r="D3" s="264"/>
      <c r="E3" s="264"/>
      <c r="F3" s="264"/>
      <c r="G3" s="264"/>
      <c r="H3" s="264"/>
      <c r="I3" s="264"/>
      <c r="J3" s="264"/>
      <c r="K3" s="264"/>
      <c r="L3" s="264"/>
    </row>
    <row r="4" spans="1:13" ht="45" customHeight="1" x14ac:dyDescent="0.25">
      <c r="A4" s="265"/>
      <c r="B4" s="265"/>
      <c r="C4" s="265"/>
      <c r="D4" s="265"/>
      <c r="E4" s="265"/>
      <c r="F4" s="265"/>
      <c r="G4" s="265"/>
      <c r="H4" s="265"/>
      <c r="I4" s="265"/>
      <c r="J4" s="265"/>
      <c r="K4" s="265"/>
      <c r="L4" s="265"/>
    </row>
    <row r="5" spans="1:13" ht="15.75" x14ac:dyDescent="0.25">
      <c r="A5" s="37"/>
      <c r="B5" s="38"/>
      <c r="C5" s="38"/>
      <c r="D5" s="38"/>
      <c r="E5" s="38"/>
      <c r="F5" s="38"/>
      <c r="G5" s="49"/>
      <c r="H5" s="49"/>
      <c r="I5" s="49"/>
      <c r="J5" s="49"/>
      <c r="K5" s="49"/>
      <c r="L5" s="38"/>
    </row>
    <row r="6" spans="1:13" ht="15.75" customHeight="1" x14ac:dyDescent="0.25">
      <c r="A6" s="266" t="s">
        <v>0</v>
      </c>
      <c r="B6" s="257" t="s">
        <v>129</v>
      </c>
      <c r="C6" s="268" t="s">
        <v>127</v>
      </c>
      <c r="D6" s="42" t="s">
        <v>99</v>
      </c>
      <c r="E6" s="43"/>
      <c r="F6" s="260" t="s">
        <v>130</v>
      </c>
      <c r="G6" s="260" t="s">
        <v>131</v>
      </c>
      <c r="H6" s="260" t="s">
        <v>259</v>
      </c>
      <c r="I6" s="260" t="s">
        <v>174</v>
      </c>
      <c r="J6" s="260" t="s">
        <v>175</v>
      </c>
      <c r="K6" s="260" t="s">
        <v>176</v>
      </c>
      <c r="L6" s="262" t="s">
        <v>177</v>
      </c>
    </row>
    <row r="7" spans="1:13" ht="135" x14ac:dyDescent="0.25">
      <c r="A7" s="267"/>
      <c r="B7" s="258"/>
      <c r="C7" s="269"/>
      <c r="D7" s="44" t="s">
        <v>132</v>
      </c>
      <c r="E7" s="44" t="s">
        <v>133</v>
      </c>
      <c r="F7" s="261"/>
      <c r="G7" s="261"/>
      <c r="H7" s="261"/>
      <c r="I7" s="261"/>
      <c r="J7" s="261"/>
      <c r="K7" s="261"/>
      <c r="L7" s="262"/>
    </row>
    <row r="8" spans="1:13" ht="15.75" x14ac:dyDescent="0.25">
      <c r="A8" s="99">
        <v>1</v>
      </c>
      <c r="B8" s="20">
        <v>2</v>
      </c>
      <c r="C8" s="20">
        <v>3</v>
      </c>
      <c r="D8" s="45">
        <v>4</v>
      </c>
      <c r="E8" s="45">
        <v>5</v>
      </c>
      <c r="F8" s="46">
        <v>6</v>
      </c>
      <c r="G8" s="102">
        <v>7</v>
      </c>
      <c r="H8" s="102">
        <v>8</v>
      </c>
      <c r="I8" s="102">
        <v>9</v>
      </c>
      <c r="J8" s="102">
        <v>10</v>
      </c>
      <c r="K8" s="102">
        <v>11</v>
      </c>
      <c r="L8" s="45">
        <v>12</v>
      </c>
    </row>
    <row r="9" spans="1:13" ht="108" customHeight="1" x14ac:dyDescent="0.25">
      <c r="A9" s="5"/>
      <c r="B9" s="103" t="s">
        <v>272</v>
      </c>
      <c r="C9" s="103" t="s">
        <v>2</v>
      </c>
      <c r="D9" s="129">
        <v>43101</v>
      </c>
      <c r="E9" s="130">
        <v>43465</v>
      </c>
      <c r="F9" s="136" t="s">
        <v>144</v>
      </c>
      <c r="G9" s="52" t="s">
        <v>288</v>
      </c>
      <c r="H9" s="124">
        <f>'Приложение 6'!E10</f>
        <v>110352.08583</v>
      </c>
      <c r="I9" s="124">
        <f>'Приложение 6'!F10</f>
        <v>105893.01999999999</v>
      </c>
      <c r="J9" s="124">
        <f>'Приложение 6'!G10</f>
        <v>110491.01999999999</v>
      </c>
      <c r="K9" s="124">
        <f>'Приложение 6'!H10</f>
        <v>110491.01999999999</v>
      </c>
      <c r="L9" s="124">
        <f>'Приложение 6'!I10</f>
        <v>110491.01999999999</v>
      </c>
      <c r="M9" s="47"/>
    </row>
    <row r="10" spans="1:13" ht="211.5" customHeight="1" x14ac:dyDescent="0.25">
      <c r="A10" s="100">
        <v>1</v>
      </c>
      <c r="B10" s="98" t="s">
        <v>273</v>
      </c>
      <c r="C10" s="171" t="s">
        <v>260</v>
      </c>
      <c r="D10" s="129">
        <v>43101</v>
      </c>
      <c r="E10" s="130">
        <v>43465</v>
      </c>
      <c r="F10" s="257" t="s">
        <v>148</v>
      </c>
      <c r="G10" s="132" t="s">
        <v>290</v>
      </c>
      <c r="H10" s="124">
        <f>'Приложение 6'!E17</f>
        <v>53681.197</v>
      </c>
      <c r="I10" s="124">
        <f>'Приложение 6'!F17</f>
        <v>51752.43</v>
      </c>
      <c r="J10" s="124">
        <f>'Приложение 6'!G17</f>
        <v>53896.43</v>
      </c>
      <c r="K10" s="124">
        <f>'Приложение 6'!H17</f>
        <v>53896.43</v>
      </c>
      <c r="L10" s="124">
        <f>'Приложение 6'!I17</f>
        <v>53896.43</v>
      </c>
    </row>
    <row r="11" spans="1:13" ht="141" customHeight="1" x14ac:dyDescent="0.25">
      <c r="A11" s="100"/>
      <c r="B11" s="98" t="s">
        <v>289</v>
      </c>
      <c r="C11" s="172"/>
      <c r="D11" s="129">
        <v>43101</v>
      </c>
      <c r="E11" s="130">
        <v>43465</v>
      </c>
      <c r="F11" s="258"/>
      <c r="G11" s="52" t="s">
        <v>291</v>
      </c>
      <c r="H11" s="124">
        <f>'Приложение 6'!E24</f>
        <v>53681.197</v>
      </c>
      <c r="I11" s="124">
        <f>'Приложение 6'!F24</f>
        <v>51752.43</v>
      </c>
      <c r="J11" s="124">
        <f>'Приложение 6'!G24</f>
        <v>53896.43</v>
      </c>
      <c r="K11" s="124">
        <f>'Приложение 6'!H24</f>
        <v>53896.43</v>
      </c>
      <c r="L11" s="124">
        <f>'Приложение 6'!I24</f>
        <v>53896.43</v>
      </c>
    </row>
    <row r="12" spans="1:13" ht="288" customHeight="1" x14ac:dyDescent="0.25">
      <c r="A12" s="6" t="s">
        <v>3</v>
      </c>
      <c r="B12" s="39" t="s">
        <v>215</v>
      </c>
      <c r="C12" s="173"/>
      <c r="D12" s="129">
        <v>43101</v>
      </c>
      <c r="E12" s="130">
        <v>43465</v>
      </c>
      <c r="F12" s="136" t="s">
        <v>352</v>
      </c>
      <c r="G12" s="53" t="s">
        <v>292</v>
      </c>
      <c r="H12" s="125">
        <f>'Приложение 6'!E31</f>
        <v>52403.697</v>
      </c>
      <c r="I12" s="125">
        <f>'Приложение 6'!F31</f>
        <v>51752.43</v>
      </c>
      <c r="J12" s="125">
        <f>'Приложение 6'!G31</f>
        <v>53896.43</v>
      </c>
      <c r="K12" s="125">
        <f>'Приложение 6'!H31</f>
        <v>53896.43</v>
      </c>
      <c r="L12" s="125">
        <f>'Приложение 6'!I31</f>
        <v>53896.43</v>
      </c>
    </row>
    <row r="13" spans="1:13" ht="50.25" customHeight="1" x14ac:dyDescent="0.25">
      <c r="A13" s="7" t="s">
        <v>4</v>
      </c>
      <c r="B13" s="21" t="s">
        <v>358</v>
      </c>
      <c r="C13" s="54"/>
      <c r="D13" s="129"/>
      <c r="E13" s="130"/>
      <c r="F13" s="136"/>
      <c r="G13" s="53" t="s">
        <v>140</v>
      </c>
      <c r="H13" s="125">
        <f>'Приложение 6'!E38</f>
        <v>0</v>
      </c>
      <c r="I13" s="125">
        <f>'Приложение 6'!F38</f>
        <v>0</v>
      </c>
      <c r="J13" s="125">
        <f>'Приложение 6'!G38</f>
        <v>0</v>
      </c>
      <c r="K13" s="125">
        <f>'Приложение 6'!H38</f>
        <v>0</v>
      </c>
      <c r="L13" s="125">
        <f>'Приложение 6'!I38</f>
        <v>0</v>
      </c>
    </row>
    <row r="14" spans="1:13" ht="136.5" customHeight="1" x14ac:dyDescent="0.25">
      <c r="A14" s="7" t="s">
        <v>5</v>
      </c>
      <c r="B14" s="98" t="s">
        <v>188</v>
      </c>
      <c r="C14" s="156" t="s">
        <v>340</v>
      </c>
      <c r="D14" s="129">
        <v>43101</v>
      </c>
      <c r="E14" s="130" t="s">
        <v>339</v>
      </c>
      <c r="F14" s="165" t="s">
        <v>356</v>
      </c>
      <c r="G14" s="53" t="s">
        <v>140</v>
      </c>
      <c r="H14" s="125">
        <f>'Приложение 6'!E45</f>
        <v>200.66</v>
      </c>
      <c r="I14" s="125">
        <f>'Приложение 6'!F45</f>
        <v>0</v>
      </c>
      <c r="J14" s="125">
        <f>'Приложение 6'!G45</f>
        <v>0</v>
      </c>
      <c r="K14" s="125">
        <f>'Приложение 6'!H45</f>
        <v>0</v>
      </c>
      <c r="L14" s="125">
        <f>'Приложение 6'!I45</f>
        <v>0</v>
      </c>
    </row>
    <row r="15" spans="1:13" ht="105" x14ac:dyDescent="0.25">
      <c r="A15" s="7" t="s">
        <v>6</v>
      </c>
      <c r="B15" s="98" t="s">
        <v>359</v>
      </c>
      <c r="C15" s="157"/>
      <c r="D15" s="129"/>
      <c r="E15" s="130"/>
      <c r="F15" s="136"/>
      <c r="G15" s="53" t="s">
        <v>140</v>
      </c>
      <c r="H15" s="125">
        <f>'[3]форма 7'!E53</f>
        <v>0</v>
      </c>
      <c r="I15" s="125">
        <f>'[3]форма 7'!F53</f>
        <v>0</v>
      </c>
      <c r="J15" s="125">
        <f>'[3]форма 7'!G53</f>
        <v>0</v>
      </c>
      <c r="K15" s="125">
        <f>'[3]форма 7'!H53</f>
        <v>0</v>
      </c>
      <c r="L15" s="125">
        <f>'[3]форма 7'!I53</f>
        <v>0</v>
      </c>
    </row>
    <row r="16" spans="1:13" s="97" customFormat="1" ht="49.5" customHeight="1" x14ac:dyDescent="0.25">
      <c r="A16" s="33" t="s">
        <v>7</v>
      </c>
      <c r="B16" s="28" t="s">
        <v>360</v>
      </c>
      <c r="C16" s="54"/>
      <c r="D16" s="129"/>
      <c r="E16" s="130"/>
      <c r="F16" s="136"/>
      <c r="G16" s="120" t="s">
        <v>140</v>
      </c>
      <c r="H16" s="126">
        <f>'[3]форма 7'!E60</f>
        <v>0</v>
      </c>
      <c r="I16" s="126">
        <f>'[3]форма 7'!F60</f>
        <v>0</v>
      </c>
      <c r="J16" s="126">
        <f>'[3]форма 7'!G60</f>
        <v>0</v>
      </c>
      <c r="K16" s="126">
        <f>'[3]форма 7'!H60</f>
        <v>0</v>
      </c>
      <c r="L16" s="126">
        <f>'[3]форма 7'!I60</f>
        <v>0</v>
      </c>
    </row>
    <row r="17" spans="1:12" ht="90.75" customHeight="1" x14ac:dyDescent="0.25">
      <c r="A17" s="7" t="s">
        <v>8</v>
      </c>
      <c r="B17" s="98" t="s">
        <v>361</v>
      </c>
      <c r="C17" s="54"/>
      <c r="D17" s="129"/>
      <c r="E17" s="130"/>
      <c r="F17" s="136"/>
      <c r="G17" s="52" t="s">
        <v>140</v>
      </c>
      <c r="H17" s="124">
        <f>'[3]форма 7'!E74</f>
        <v>0</v>
      </c>
      <c r="I17" s="124">
        <f>'[3]форма 7'!F74</f>
        <v>0</v>
      </c>
      <c r="J17" s="124">
        <f>'[3]форма 7'!G74</f>
        <v>0</v>
      </c>
      <c r="K17" s="124">
        <f>'[3]форма 7'!H74</f>
        <v>0</v>
      </c>
      <c r="L17" s="124">
        <f>'[3]форма 7'!I74</f>
        <v>0</v>
      </c>
    </row>
    <row r="18" spans="1:12" ht="89.25" customHeight="1" x14ac:dyDescent="0.25">
      <c r="A18" s="7" t="s">
        <v>9</v>
      </c>
      <c r="B18" s="98" t="s">
        <v>353</v>
      </c>
      <c r="C18" s="159" t="s">
        <v>341</v>
      </c>
      <c r="D18" s="129">
        <v>43101</v>
      </c>
      <c r="E18" s="130">
        <v>43465</v>
      </c>
      <c r="F18" s="160" t="s">
        <v>343</v>
      </c>
      <c r="G18" s="53" t="s">
        <v>140</v>
      </c>
      <c r="H18" s="125">
        <f>'Приложение 6'!E73</f>
        <v>1000</v>
      </c>
      <c r="I18" s="125">
        <f>'Приложение 6'!F73</f>
        <v>0</v>
      </c>
      <c r="J18" s="125">
        <f>'Приложение 6'!G73</f>
        <v>0</v>
      </c>
      <c r="K18" s="125">
        <f>'Приложение 6'!H73</f>
        <v>0</v>
      </c>
      <c r="L18" s="125">
        <f>'Приложение 6'!I73</f>
        <v>0</v>
      </c>
    </row>
    <row r="19" spans="1:12" ht="63" customHeight="1" x14ac:dyDescent="0.25">
      <c r="A19" s="7" t="s">
        <v>10</v>
      </c>
      <c r="B19" s="100" t="s">
        <v>362</v>
      </c>
      <c r="C19" s="54"/>
      <c r="D19" s="129"/>
      <c r="E19" s="130"/>
      <c r="F19" s="136"/>
      <c r="G19" s="53" t="s">
        <v>140</v>
      </c>
      <c r="H19" s="125">
        <f>'[3]форма 7'!E88</f>
        <v>0</v>
      </c>
      <c r="I19" s="125">
        <f>'[3]форма 7'!F88</f>
        <v>0</v>
      </c>
      <c r="J19" s="125">
        <f>'[3]форма 7'!G88</f>
        <v>0</v>
      </c>
      <c r="K19" s="125">
        <f>'[3]форма 7'!H88</f>
        <v>0</v>
      </c>
      <c r="L19" s="125">
        <f>'[3]форма 7'!I88</f>
        <v>0</v>
      </c>
    </row>
    <row r="20" spans="1:12" ht="127.5" customHeight="1" x14ac:dyDescent="0.25">
      <c r="A20" s="7" t="s">
        <v>12</v>
      </c>
      <c r="B20" s="100" t="s">
        <v>354</v>
      </c>
      <c r="C20" s="162" t="s">
        <v>341</v>
      </c>
      <c r="D20" s="129">
        <v>43101</v>
      </c>
      <c r="E20" s="130">
        <v>43465</v>
      </c>
      <c r="F20" s="136" t="s">
        <v>342</v>
      </c>
      <c r="G20" s="53" t="s">
        <v>140</v>
      </c>
      <c r="H20" s="125">
        <f>'Приложение 6'!E87</f>
        <v>76.84</v>
      </c>
      <c r="I20" s="125">
        <f>'Приложение 6'!F87</f>
        <v>0</v>
      </c>
      <c r="J20" s="125">
        <f>'Приложение 6'!G87</f>
        <v>0</v>
      </c>
      <c r="K20" s="125">
        <f>'Приложение 6'!H87</f>
        <v>0</v>
      </c>
      <c r="L20" s="125">
        <f>'Приложение 6'!I87</f>
        <v>0</v>
      </c>
    </row>
    <row r="21" spans="1:12" ht="45" customHeight="1" x14ac:dyDescent="0.25">
      <c r="A21" s="6">
        <v>2</v>
      </c>
      <c r="B21" s="98" t="s">
        <v>281</v>
      </c>
      <c r="C21" s="171" t="s">
        <v>261</v>
      </c>
      <c r="D21" s="129">
        <v>43101</v>
      </c>
      <c r="E21" s="130">
        <v>43465</v>
      </c>
      <c r="F21" s="196" t="s">
        <v>147</v>
      </c>
      <c r="G21" s="53" t="s">
        <v>293</v>
      </c>
      <c r="H21" s="125">
        <f>'Приложение 6'!E94</f>
        <v>20942</v>
      </c>
      <c r="I21" s="125">
        <f>'Приложение 6'!F94</f>
        <v>18360</v>
      </c>
      <c r="J21" s="125">
        <f>'Приложение 6'!G94</f>
        <v>19179</v>
      </c>
      <c r="K21" s="125">
        <f>'Приложение 6'!H94</f>
        <v>19179</v>
      </c>
      <c r="L21" s="125">
        <f>'Приложение 6'!I94</f>
        <v>19179</v>
      </c>
    </row>
    <row r="22" spans="1:12" ht="137.25" customHeight="1" x14ac:dyDescent="0.25">
      <c r="A22" s="6"/>
      <c r="B22" s="98" t="s">
        <v>285</v>
      </c>
      <c r="C22" s="172"/>
      <c r="D22" s="129">
        <v>43101</v>
      </c>
      <c r="E22" s="130">
        <v>43465</v>
      </c>
      <c r="F22" s="198"/>
      <c r="G22" s="53" t="s">
        <v>294</v>
      </c>
      <c r="H22" s="125">
        <f>'Приложение 6'!E101</f>
        <v>20942</v>
      </c>
      <c r="I22" s="125">
        <f>'Приложение 6'!F101</f>
        <v>18360</v>
      </c>
      <c r="J22" s="125">
        <f>'Приложение 6'!G101</f>
        <v>19179</v>
      </c>
      <c r="K22" s="125">
        <f>'Приложение 6'!H101</f>
        <v>19179</v>
      </c>
      <c r="L22" s="125">
        <f>'Приложение 6'!I101</f>
        <v>19179</v>
      </c>
    </row>
    <row r="23" spans="1:12" ht="284.25" customHeight="1" x14ac:dyDescent="0.25">
      <c r="A23" s="6" t="s">
        <v>13</v>
      </c>
      <c r="B23" s="39" t="s">
        <v>216</v>
      </c>
      <c r="C23" s="172"/>
      <c r="D23" s="129">
        <v>43101</v>
      </c>
      <c r="E23" s="130">
        <v>43465</v>
      </c>
      <c r="F23" s="158" t="s">
        <v>344</v>
      </c>
      <c r="G23" s="53" t="s">
        <v>141</v>
      </c>
      <c r="H23" s="125">
        <f>'Приложение 6'!E108</f>
        <v>18542</v>
      </c>
      <c r="I23" s="125">
        <f>'Приложение 6'!F108</f>
        <v>18360</v>
      </c>
      <c r="J23" s="125">
        <f>'Приложение 6'!G108</f>
        <v>19179</v>
      </c>
      <c r="K23" s="125">
        <f>'Приложение 6'!H108</f>
        <v>19179</v>
      </c>
      <c r="L23" s="125">
        <f>'Приложение 6'!I108</f>
        <v>19179</v>
      </c>
    </row>
    <row r="24" spans="1:12" ht="61.5" customHeight="1" x14ac:dyDescent="0.25">
      <c r="A24" s="7" t="s">
        <v>14</v>
      </c>
      <c r="B24" s="21" t="s">
        <v>217</v>
      </c>
      <c r="C24" s="172"/>
      <c r="D24" s="129">
        <v>43101</v>
      </c>
      <c r="E24" s="130">
        <v>43465</v>
      </c>
      <c r="F24" s="158" t="s">
        <v>355</v>
      </c>
      <c r="G24" s="161" t="s">
        <v>141</v>
      </c>
      <c r="H24" s="125">
        <f>'Приложение 6'!E115</f>
        <v>2000</v>
      </c>
      <c r="I24" s="125">
        <f>'Приложение 6'!F115</f>
        <v>0</v>
      </c>
      <c r="J24" s="125">
        <f>'Приложение 6'!G115</f>
        <v>0</v>
      </c>
      <c r="K24" s="125">
        <f>'Приложение 6'!H115</f>
        <v>0</v>
      </c>
      <c r="L24" s="125">
        <f>'Приложение 6'!I115</f>
        <v>0</v>
      </c>
    </row>
    <row r="25" spans="1:12" ht="46.5" customHeight="1" x14ac:dyDescent="0.25">
      <c r="A25" s="7" t="s">
        <v>15</v>
      </c>
      <c r="B25" s="98" t="s">
        <v>218</v>
      </c>
      <c r="C25" s="172"/>
      <c r="D25" s="129">
        <v>43101</v>
      </c>
      <c r="E25" s="130">
        <v>43465</v>
      </c>
      <c r="F25" s="21" t="s">
        <v>345</v>
      </c>
      <c r="G25" s="53" t="s">
        <v>141</v>
      </c>
      <c r="H25" s="125">
        <f>'Приложение 6'!E122</f>
        <v>400</v>
      </c>
      <c r="I25" s="125">
        <f>'Приложение 6'!F122</f>
        <v>0</v>
      </c>
      <c r="J25" s="125">
        <f>'Приложение 6'!G122</f>
        <v>0</v>
      </c>
      <c r="K25" s="125">
        <f>'Приложение 6'!H122</f>
        <v>0</v>
      </c>
      <c r="L25" s="125">
        <f>'Приложение 6'!I122</f>
        <v>0</v>
      </c>
    </row>
    <row r="26" spans="1:12" ht="91.5" customHeight="1" x14ac:dyDescent="0.25">
      <c r="A26" s="7" t="s">
        <v>16</v>
      </c>
      <c r="B26" s="98" t="s">
        <v>363</v>
      </c>
      <c r="C26" s="172"/>
      <c r="D26" s="129"/>
      <c r="E26" s="130"/>
      <c r="F26" s="21"/>
      <c r="G26" s="53" t="s">
        <v>141</v>
      </c>
      <c r="H26" s="125">
        <f>'[3]форма 7'!E138</f>
        <v>0</v>
      </c>
      <c r="I26" s="125">
        <f>'[3]форма 7'!F138</f>
        <v>0</v>
      </c>
      <c r="J26" s="125">
        <f>'[3]форма 7'!G138</f>
        <v>0</v>
      </c>
      <c r="K26" s="125">
        <f>'[3]форма 7'!H138</f>
        <v>0</v>
      </c>
      <c r="L26" s="125">
        <f>'[3]форма 7'!I138</f>
        <v>0</v>
      </c>
    </row>
    <row r="27" spans="1:12" ht="49.5" customHeight="1" x14ac:dyDescent="0.25">
      <c r="A27" s="7" t="s">
        <v>17</v>
      </c>
      <c r="B27" s="98" t="s">
        <v>364</v>
      </c>
      <c r="C27" s="172"/>
      <c r="D27" s="129"/>
      <c r="E27" s="130"/>
      <c r="F27" s="21"/>
      <c r="G27" s="53" t="s">
        <v>141</v>
      </c>
      <c r="H27" s="125">
        <f>'Приложение 6'!E136</f>
        <v>0</v>
      </c>
      <c r="I27" s="125">
        <f>'Приложение 6'!F136</f>
        <v>0</v>
      </c>
      <c r="J27" s="125">
        <f>'Приложение 6'!G136</f>
        <v>0</v>
      </c>
      <c r="K27" s="125">
        <f>'Приложение 6'!H136</f>
        <v>0</v>
      </c>
      <c r="L27" s="125">
        <f>'Приложение 6'!I136</f>
        <v>0</v>
      </c>
    </row>
    <row r="28" spans="1:12" ht="91.5" customHeight="1" x14ac:dyDescent="0.25">
      <c r="A28" s="33" t="s">
        <v>18</v>
      </c>
      <c r="B28" s="28" t="s">
        <v>361</v>
      </c>
      <c r="C28" s="172"/>
      <c r="D28" s="129"/>
      <c r="E28" s="130"/>
      <c r="F28" s="21"/>
      <c r="G28" s="53" t="s">
        <v>141</v>
      </c>
      <c r="H28" s="125">
        <f>'[3]форма 7'!E159</f>
        <v>0</v>
      </c>
      <c r="I28" s="125">
        <f>'[3]форма 7'!F159</f>
        <v>0</v>
      </c>
      <c r="J28" s="125">
        <f>'[3]форма 7'!G159</f>
        <v>0</v>
      </c>
      <c r="K28" s="125">
        <f>'[3]форма 7'!H159</f>
        <v>0</v>
      </c>
      <c r="L28" s="125">
        <f>'[3]форма 7'!I159</f>
        <v>0</v>
      </c>
    </row>
    <row r="29" spans="1:12" ht="59.25" customHeight="1" x14ac:dyDescent="0.25">
      <c r="A29" s="7" t="s">
        <v>19</v>
      </c>
      <c r="B29" s="98" t="s">
        <v>365</v>
      </c>
      <c r="C29" s="172"/>
      <c r="D29" s="129"/>
      <c r="E29" s="130"/>
      <c r="F29" s="21"/>
      <c r="G29" s="53" t="s">
        <v>141</v>
      </c>
      <c r="H29" s="125">
        <f>'Приложение 6'!E150</f>
        <v>0</v>
      </c>
      <c r="I29" s="125">
        <f>'Приложение 6'!F150</f>
        <v>0</v>
      </c>
      <c r="J29" s="125">
        <f>'Приложение 6'!G150</f>
        <v>0</v>
      </c>
      <c r="K29" s="125">
        <f>'Приложение 6'!H150</f>
        <v>0</v>
      </c>
      <c r="L29" s="125">
        <f>'Приложение 6'!I150</f>
        <v>0</v>
      </c>
    </row>
    <row r="30" spans="1:12" ht="31.5" customHeight="1" x14ac:dyDescent="0.25">
      <c r="A30" s="6" t="s">
        <v>20</v>
      </c>
      <c r="B30" s="21" t="s">
        <v>366</v>
      </c>
      <c r="C30" s="172"/>
      <c r="D30" s="129"/>
      <c r="E30" s="130"/>
      <c r="F30" s="21"/>
      <c r="G30" s="53" t="s">
        <v>149</v>
      </c>
      <c r="H30" s="125">
        <f>'[3]форма 7'!E187</f>
        <v>0</v>
      </c>
      <c r="I30" s="125">
        <f>'[3]форма 7'!F187</f>
        <v>0</v>
      </c>
      <c r="J30" s="125">
        <f>'[3]форма 7'!G187</f>
        <v>0</v>
      </c>
      <c r="K30" s="125">
        <f>'[3]форма 7'!H187</f>
        <v>0</v>
      </c>
      <c r="L30" s="125">
        <f>'[3]форма 7'!I187</f>
        <v>0</v>
      </c>
    </row>
    <row r="31" spans="1:12" ht="35.25" customHeight="1" x14ac:dyDescent="0.25">
      <c r="A31" s="6" t="s">
        <v>21</v>
      </c>
      <c r="B31" s="98" t="s">
        <v>367</v>
      </c>
      <c r="C31" s="172"/>
      <c r="D31" s="129"/>
      <c r="E31" s="130"/>
      <c r="F31" s="21"/>
      <c r="G31" s="53" t="s">
        <v>141</v>
      </c>
      <c r="H31" s="125">
        <f>'Приложение 6'!E164</f>
        <v>0</v>
      </c>
      <c r="I31" s="125">
        <f>'Приложение 6'!F164</f>
        <v>0</v>
      </c>
      <c r="J31" s="125">
        <f>'Приложение 6'!G164</f>
        <v>0</v>
      </c>
      <c r="K31" s="125">
        <f>'Приложение 6'!H164</f>
        <v>0</v>
      </c>
      <c r="L31" s="125">
        <f>'Приложение 6'!I164</f>
        <v>0</v>
      </c>
    </row>
    <row r="32" spans="1:12" ht="63" customHeight="1" x14ac:dyDescent="0.25">
      <c r="A32" s="6" t="s">
        <v>22</v>
      </c>
      <c r="B32" s="98" t="s">
        <v>368</v>
      </c>
      <c r="C32" s="173"/>
      <c r="D32" s="129"/>
      <c r="E32" s="130"/>
      <c r="F32" s="158"/>
      <c r="G32" s="53" t="s">
        <v>141</v>
      </c>
      <c r="H32" s="125">
        <f>'Приложение 6'!E171</f>
        <v>0</v>
      </c>
      <c r="I32" s="125">
        <f>'Приложение 6'!F171</f>
        <v>0</v>
      </c>
      <c r="J32" s="125">
        <f>'Приложение 6'!G171</f>
        <v>0</v>
      </c>
      <c r="K32" s="125">
        <f>'Приложение 6'!H171</f>
        <v>0</v>
      </c>
      <c r="L32" s="125">
        <f>'Приложение 6'!I171</f>
        <v>0</v>
      </c>
    </row>
    <row r="33" spans="1:12" ht="120" customHeight="1" x14ac:dyDescent="0.25">
      <c r="A33" s="100">
        <v>3</v>
      </c>
      <c r="B33" s="98" t="s">
        <v>283</v>
      </c>
      <c r="C33" s="171" t="s">
        <v>262</v>
      </c>
      <c r="D33" s="129">
        <v>43101</v>
      </c>
      <c r="E33" s="130">
        <v>43465</v>
      </c>
      <c r="F33" s="196" t="s">
        <v>146</v>
      </c>
      <c r="G33" s="53" t="s">
        <v>295</v>
      </c>
      <c r="H33" s="125">
        <f>'Приложение 6'!E178</f>
        <v>7122.7330000000002</v>
      </c>
      <c r="I33" s="125">
        <f>'Приложение 6'!F178</f>
        <v>7026</v>
      </c>
      <c r="J33" s="125">
        <f>'Приложение 6'!G178</f>
        <v>7316</v>
      </c>
      <c r="K33" s="125">
        <f>'Приложение 6'!H178</f>
        <v>7316</v>
      </c>
      <c r="L33" s="125">
        <f>'Приложение 6'!I178</f>
        <v>7316</v>
      </c>
    </row>
    <row r="34" spans="1:12" ht="119.25" customHeight="1" x14ac:dyDescent="0.25">
      <c r="A34" s="100"/>
      <c r="B34" s="98" t="s">
        <v>286</v>
      </c>
      <c r="C34" s="172"/>
      <c r="D34" s="129">
        <v>43101</v>
      </c>
      <c r="E34" s="130">
        <v>43465</v>
      </c>
      <c r="F34" s="197"/>
      <c r="G34" s="53" t="s">
        <v>296</v>
      </c>
      <c r="H34" s="125">
        <f>'Приложение 6'!E185</f>
        <v>7122.7330000000002</v>
      </c>
      <c r="I34" s="125">
        <f>'Приложение 6'!F185</f>
        <v>7026</v>
      </c>
      <c r="J34" s="125">
        <f>'Приложение 6'!G185</f>
        <v>7316</v>
      </c>
      <c r="K34" s="125">
        <f>'Приложение 6'!H185</f>
        <v>7316</v>
      </c>
      <c r="L34" s="125">
        <f>'Приложение 6'!I185</f>
        <v>7316</v>
      </c>
    </row>
    <row r="35" spans="1:12" ht="257.25" customHeight="1" x14ac:dyDescent="0.25">
      <c r="A35" s="6" t="s">
        <v>23</v>
      </c>
      <c r="B35" s="39" t="s">
        <v>224</v>
      </c>
      <c r="C35" s="172"/>
      <c r="D35" s="129">
        <v>43101</v>
      </c>
      <c r="E35" s="130">
        <v>43465</v>
      </c>
      <c r="F35" s="21" t="s">
        <v>346</v>
      </c>
      <c r="G35" s="53" t="s">
        <v>142</v>
      </c>
      <c r="H35" s="125">
        <f>'Приложение 6'!E192</f>
        <v>7122.7330000000002</v>
      </c>
      <c r="I35" s="125">
        <f>'Приложение 6'!F192</f>
        <v>7026</v>
      </c>
      <c r="J35" s="125">
        <f>'Приложение 6'!G192</f>
        <v>7316</v>
      </c>
      <c r="K35" s="125">
        <f>'Приложение 6'!H192</f>
        <v>7316</v>
      </c>
      <c r="L35" s="125">
        <f>'Приложение 6'!I192</f>
        <v>7316</v>
      </c>
    </row>
    <row r="36" spans="1:12" ht="45.75" customHeight="1" x14ac:dyDescent="0.25">
      <c r="A36" s="7" t="s">
        <v>24</v>
      </c>
      <c r="B36" s="21" t="s">
        <v>369</v>
      </c>
      <c r="C36" s="172"/>
      <c r="D36" s="129"/>
      <c r="E36" s="130"/>
      <c r="F36" s="21"/>
      <c r="G36" s="53" t="s">
        <v>142</v>
      </c>
      <c r="H36" s="125">
        <f>'Приложение 6'!E199</f>
        <v>0</v>
      </c>
      <c r="I36" s="125">
        <f>'Приложение 6'!F199</f>
        <v>0</v>
      </c>
      <c r="J36" s="125">
        <f>'Приложение 6'!G199</f>
        <v>0</v>
      </c>
      <c r="K36" s="125">
        <f>'Приложение 6'!H199</f>
        <v>0</v>
      </c>
      <c r="L36" s="125">
        <f>'Приложение 6'!I199</f>
        <v>0</v>
      </c>
    </row>
    <row r="37" spans="1:12" ht="91.5" customHeight="1" x14ac:dyDescent="0.25">
      <c r="A37" s="7" t="s">
        <v>25</v>
      </c>
      <c r="B37" s="28" t="s">
        <v>371</v>
      </c>
      <c r="C37" s="172"/>
      <c r="D37" s="129"/>
      <c r="E37" s="130"/>
      <c r="F37" s="21"/>
      <c r="G37" s="51" t="s">
        <v>142</v>
      </c>
      <c r="H37" s="124">
        <f>'[3]форма 7'!E237</f>
        <v>0</v>
      </c>
      <c r="I37" s="124">
        <f>'[3]форма 7'!F237</f>
        <v>0</v>
      </c>
      <c r="J37" s="124">
        <f>'[3]форма 7'!G237</f>
        <v>0</v>
      </c>
      <c r="K37" s="124">
        <f>'[3]форма 7'!H237</f>
        <v>0</v>
      </c>
      <c r="L37" s="124">
        <f>'[3]форма 7'!I237</f>
        <v>0</v>
      </c>
    </row>
    <row r="38" spans="1:12" ht="105" x14ac:dyDescent="0.25">
      <c r="A38" s="7" t="s">
        <v>26</v>
      </c>
      <c r="B38" s="98" t="s">
        <v>372</v>
      </c>
      <c r="C38" s="172"/>
      <c r="D38" s="129"/>
      <c r="E38" s="130"/>
      <c r="F38" s="21"/>
      <c r="G38" s="51" t="s">
        <v>142</v>
      </c>
      <c r="H38" s="124">
        <f>'[3]форма 7'!E244</f>
        <v>0</v>
      </c>
      <c r="I38" s="124">
        <f>'[3]форма 7'!F244</f>
        <v>0</v>
      </c>
      <c r="J38" s="124">
        <f>'[3]форма 7'!G244</f>
        <v>0</v>
      </c>
      <c r="K38" s="124">
        <f>'[3]форма 7'!H244</f>
        <v>0</v>
      </c>
      <c r="L38" s="124">
        <f>'[3]форма 7'!I244</f>
        <v>0</v>
      </c>
    </row>
    <row r="39" spans="1:12" ht="75.75" customHeight="1" x14ac:dyDescent="0.25">
      <c r="A39" s="7" t="s">
        <v>27</v>
      </c>
      <c r="B39" s="98" t="s">
        <v>373</v>
      </c>
      <c r="C39" s="172"/>
      <c r="D39" s="129"/>
      <c r="E39" s="130"/>
      <c r="F39" s="21"/>
      <c r="G39" s="51" t="s">
        <v>142</v>
      </c>
      <c r="H39" s="124">
        <f>'[3]форма 7'!E251</f>
        <v>0</v>
      </c>
      <c r="I39" s="124">
        <f>'[3]форма 7'!F251</f>
        <v>0</v>
      </c>
      <c r="J39" s="124">
        <f>'[3]форма 7'!G251</f>
        <v>0</v>
      </c>
      <c r="K39" s="124">
        <f>'[3]форма 7'!H251</f>
        <v>0</v>
      </c>
      <c r="L39" s="124">
        <f>'[3]форма 7'!I251</f>
        <v>0</v>
      </c>
    </row>
    <row r="40" spans="1:12" ht="61.5" customHeight="1" x14ac:dyDescent="0.25">
      <c r="A40" s="7" t="s">
        <v>28</v>
      </c>
      <c r="B40" s="98" t="s">
        <v>382</v>
      </c>
      <c r="C40" s="172"/>
      <c r="D40" s="130">
        <v>43101</v>
      </c>
      <c r="E40" s="129">
        <v>43465</v>
      </c>
      <c r="F40" s="21"/>
      <c r="G40" s="55" t="s">
        <v>142</v>
      </c>
      <c r="H40" s="127">
        <f>'Приложение 6'!E227</f>
        <v>0</v>
      </c>
      <c r="I40" s="127">
        <f>'Приложение 6'!F227</f>
        <v>0</v>
      </c>
      <c r="J40" s="127">
        <f>'Приложение 6'!G227</f>
        <v>0</v>
      </c>
      <c r="K40" s="127">
        <f>'Приложение 6'!H227</f>
        <v>0</v>
      </c>
      <c r="L40" s="127">
        <f>'Приложение 6'!I227</f>
        <v>0</v>
      </c>
    </row>
    <row r="41" spans="1:12" ht="30.75" customHeight="1" x14ac:dyDescent="0.25">
      <c r="A41" s="7" t="s">
        <v>29</v>
      </c>
      <c r="B41" s="98" t="s">
        <v>374</v>
      </c>
      <c r="C41" s="172"/>
      <c r="D41" s="129"/>
      <c r="E41" s="130"/>
      <c r="F41" s="21"/>
      <c r="G41" s="55" t="s">
        <v>142</v>
      </c>
      <c r="H41" s="127">
        <f>'Приложение 6'!F234</f>
        <v>0</v>
      </c>
      <c r="I41" s="127">
        <f>'Приложение 6'!G234</f>
        <v>0</v>
      </c>
      <c r="J41" s="127">
        <f>'Приложение 6'!H234</f>
        <v>0</v>
      </c>
      <c r="K41" s="127">
        <f>'Приложение 6'!I234</f>
        <v>0</v>
      </c>
      <c r="L41" s="127">
        <f>'Приложение 6'!J234</f>
        <v>0</v>
      </c>
    </row>
    <row r="42" spans="1:12" ht="76.5" customHeight="1" x14ac:dyDescent="0.25">
      <c r="A42" s="7" t="s">
        <v>30</v>
      </c>
      <c r="B42" s="98" t="s">
        <v>375</v>
      </c>
      <c r="C42" s="173"/>
      <c r="D42" s="129"/>
      <c r="E42" s="130"/>
      <c r="F42" s="158"/>
      <c r="G42" s="55" t="s">
        <v>142</v>
      </c>
      <c r="H42" s="127">
        <f>'[3]форма 7'!E286</f>
        <v>0</v>
      </c>
      <c r="I42" s="127">
        <f>'[3]форма 7'!F286</f>
        <v>0</v>
      </c>
      <c r="J42" s="127">
        <f>'[3]форма 7'!G286</f>
        <v>0</v>
      </c>
      <c r="K42" s="127">
        <f>'[3]форма 7'!H286</f>
        <v>0</v>
      </c>
      <c r="L42" s="127">
        <f>'[3]форма 7'!I286</f>
        <v>0</v>
      </c>
    </row>
    <row r="43" spans="1:12" ht="93" customHeight="1" x14ac:dyDescent="0.25">
      <c r="A43" s="100">
        <v>4</v>
      </c>
      <c r="B43" s="98" t="s">
        <v>284</v>
      </c>
      <c r="C43" s="171" t="s">
        <v>263</v>
      </c>
      <c r="D43" s="129">
        <v>43101</v>
      </c>
      <c r="E43" s="130">
        <v>43465</v>
      </c>
      <c r="F43" s="196" t="s">
        <v>145</v>
      </c>
      <c r="G43" s="53" t="s">
        <v>297</v>
      </c>
      <c r="H43" s="125">
        <f>'Приложение 6'!E248</f>
        <v>19329.035830000001</v>
      </c>
      <c r="I43" s="125">
        <f>'Приложение 6'!F248</f>
        <v>19088.47</v>
      </c>
      <c r="J43" s="125">
        <f>'Приложение 6'!G248</f>
        <v>20024.47</v>
      </c>
      <c r="K43" s="125">
        <f>'Приложение 6'!H248</f>
        <v>20024.47</v>
      </c>
      <c r="L43" s="125">
        <f>'Приложение 6'!I248</f>
        <v>20024.47</v>
      </c>
    </row>
    <row r="44" spans="1:12" ht="121.5" customHeight="1" x14ac:dyDescent="0.25">
      <c r="A44" s="100"/>
      <c r="B44" s="98" t="s">
        <v>287</v>
      </c>
      <c r="C44" s="172"/>
      <c r="D44" s="129">
        <v>43101</v>
      </c>
      <c r="E44" s="130">
        <v>43465</v>
      </c>
      <c r="F44" s="198"/>
      <c r="G44" s="53" t="s">
        <v>298</v>
      </c>
      <c r="H44" s="125">
        <f>'Приложение 6'!E255</f>
        <v>18615.47</v>
      </c>
      <c r="I44" s="125">
        <f>'Приложение 6'!F255</f>
        <v>19088.47</v>
      </c>
      <c r="J44" s="125">
        <f>'Приложение 6'!G255</f>
        <v>20024.47</v>
      </c>
      <c r="K44" s="125">
        <f>'Приложение 6'!H255</f>
        <v>20024.47</v>
      </c>
      <c r="L44" s="125">
        <f>'Приложение 6'!I255</f>
        <v>20024.47</v>
      </c>
    </row>
    <row r="45" spans="1:12" ht="409.5" customHeight="1" x14ac:dyDescent="0.25">
      <c r="A45" s="6" t="s">
        <v>31</v>
      </c>
      <c r="B45" s="39" t="s">
        <v>230</v>
      </c>
      <c r="C45" s="172"/>
      <c r="D45" s="129">
        <v>43101</v>
      </c>
      <c r="E45" s="130">
        <v>43465</v>
      </c>
      <c r="F45" s="21" t="s">
        <v>347</v>
      </c>
      <c r="G45" s="53" t="s">
        <v>143</v>
      </c>
      <c r="H45" s="125">
        <f>'Приложение 6'!E262</f>
        <v>18615.47</v>
      </c>
      <c r="I45" s="125">
        <f>'Приложение 6'!F262</f>
        <v>19088.47</v>
      </c>
      <c r="J45" s="125">
        <f>'Приложение 6'!G262</f>
        <v>20024.47</v>
      </c>
      <c r="K45" s="125">
        <f>'Приложение 6'!H262</f>
        <v>20024.47</v>
      </c>
      <c r="L45" s="125">
        <f>'Приложение 6'!I262</f>
        <v>20024.47</v>
      </c>
    </row>
    <row r="46" spans="1:12" ht="48" customHeight="1" x14ac:dyDescent="0.25">
      <c r="A46" s="7" t="s">
        <v>32</v>
      </c>
      <c r="B46" s="21" t="s">
        <v>231</v>
      </c>
      <c r="C46" s="172"/>
      <c r="D46" s="129"/>
      <c r="E46" s="130"/>
      <c r="F46" s="21"/>
      <c r="G46" s="55" t="s">
        <v>143</v>
      </c>
      <c r="H46" s="127">
        <f>'Приложение 6'!E269</f>
        <v>0</v>
      </c>
      <c r="I46" s="127">
        <f>'Приложение 6'!F269</f>
        <v>0</v>
      </c>
      <c r="J46" s="127">
        <f>'Приложение 6'!G269</f>
        <v>0</v>
      </c>
      <c r="K46" s="127">
        <f>'Приложение 6'!H269</f>
        <v>0</v>
      </c>
      <c r="L46" s="127">
        <f>'Приложение 6'!I269</f>
        <v>0</v>
      </c>
    </row>
    <row r="47" spans="1:12" ht="54" customHeight="1" x14ac:dyDescent="0.25">
      <c r="A47" s="7" t="s">
        <v>33</v>
      </c>
      <c r="B47" s="98" t="s">
        <v>256</v>
      </c>
      <c r="C47" s="172"/>
      <c r="D47" s="130">
        <v>43101</v>
      </c>
      <c r="E47" s="129">
        <v>43465</v>
      </c>
      <c r="F47" s="21"/>
      <c r="G47" s="55" t="s">
        <v>143</v>
      </c>
      <c r="H47" s="127">
        <f>'Приложение 6'!E276</f>
        <v>0</v>
      </c>
      <c r="I47" s="127">
        <f>'Приложение 6'!F276</f>
        <v>0</v>
      </c>
      <c r="J47" s="127">
        <f>'Приложение 6'!G276</f>
        <v>0</v>
      </c>
      <c r="K47" s="127">
        <f>'Приложение 6'!H276</f>
        <v>0</v>
      </c>
      <c r="L47" s="127">
        <f>'Приложение 6'!I276</f>
        <v>0</v>
      </c>
    </row>
    <row r="48" spans="1:12" ht="105" x14ac:dyDescent="0.25">
      <c r="A48" s="7" t="s">
        <v>34</v>
      </c>
      <c r="B48" s="98" t="s">
        <v>376</v>
      </c>
      <c r="C48" s="172"/>
      <c r="D48" s="129"/>
      <c r="E48" s="130"/>
      <c r="F48" s="21"/>
      <c r="G48" s="55" t="s">
        <v>143</v>
      </c>
      <c r="H48" s="127">
        <f>'[3]форма 7'!E329</f>
        <v>0</v>
      </c>
      <c r="I48" s="127">
        <f>'[3]форма 7'!F329</f>
        <v>0</v>
      </c>
      <c r="J48" s="127">
        <f>'[3]форма 7'!G329</f>
        <v>0</v>
      </c>
      <c r="K48" s="127">
        <f>'[3]форма 7'!H329</f>
        <v>0</v>
      </c>
      <c r="L48" s="127">
        <f>'[3]форма 7'!I329</f>
        <v>0</v>
      </c>
    </row>
    <row r="49" spans="1:12" ht="51.75" customHeight="1" x14ac:dyDescent="0.25">
      <c r="A49" s="7" t="s">
        <v>35</v>
      </c>
      <c r="B49" s="98" t="s">
        <v>377</v>
      </c>
      <c r="C49" s="172"/>
      <c r="D49" s="129"/>
      <c r="E49" s="130"/>
      <c r="F49" s="21"/>
      <c r="G49" s="55" t="s">
        <v>143</v>
      </c>
      <c r="H49" s="127">
        <f>'Приложение 6'!E290</f>
        <v>0</v>
      </c>
      <c r="I49" s="127">
        <f>'Приложение 6'!F290</f>
        <v>0</v>
      </c>
      <c r="J49" s="127">
        <f>'Приложение 6'!G290</f>
        <v>0</v>
      </c>
      <c r="K49" s="127">
        <f>'Приложение 6'!H290</f>
        <v>0</v>
      </c>
      <c r="L49" s="127">
        <f>'Приложение 6'!I290</f>
        <v>0</v>
      </c>
    </row>
    <row r="50" spans="1:12" ht="90.75" customHeight="1" x14ac:dyDescent="0.25">
      <c r="A50" s="7" t="s">
        <v>36</v>
      </c>
      <c r="B50" s="98" t="s">
        <v>361</v>
      </c>
      <c r="C50" s="172"/>
      <c r="D50" s="129"/>
      <c r="E50" s="130"/>
      <c r="F50" s="21"/>
      <c r="G50" s="55" t="s">
        <v>143</v>
      </c>
      <c r="H50" s="127">
        <f>'[3]форма 7'!E350</f>
        <v>0</v>
      </c>
      <c r="I50" s="127">
        <f>'[3]форма 7'!F350</f>
        <v>0</v>
      </c>
      <c r="J50" s="127">
        <f>'[3]форма 7'!G350</f>
        <v>0</v>
      </c>
      <c r="K50" s="127">
        <f>'[3]форма 7'!H350</f>
        <v>0</v>
      </c>
      <c r="L50" s="127">
        <f>'[3]форма 7'!I350</f>
        <v>0</v>
      </c>
    </row>
    <row r="51" spans="1:12" ht="80.25" customHeight="1" x14ac:dyDescent="0.25">
      <c r="A51" s="7" t="s">
        <v>37</v>
      </c>
      <c r="B51" s="98" t="s">
        <v>383</v>
      </c>
      <c r="C51" s="172"/>
      <c r="D51" s="130">
        <v>43101</v>
      </c>
      <c r="E51" s="129">
        <v>43465</v>
      </c>
      <c r="F51" s="21"/>
      <c r="G51" s="56" t="s">
        <v>143</v>
      </c>
      <c r="H51" s="128">
        <v>0</v>
      </c>
      <c r="I51" s="128">
        <v>0</v>
      </c>
      <c r="J51" s="128">
        <v>0</v>
      </c>
      <c r="K51" s="128">
        <v>0</v>
      </c>
      <c r="L51" s="128">
        <v>0</v>
      </c>
    </row>
    <row r="52" spans="1:12" ht="44.25" customHeight="1" x14ac:dyDescent="0.25">
      <c r="A52" s="60" t="s">
        <v>38</v>
      </c>
      <c r="B52" s="98" t="s">
        <v>236</v>
      </c>
      <c r="C52" s="172"/>
      <c r="D52" s="130">
        <v>43101</v>
      </c>
      <c r="E52" s="129">
        <v>43465</v>
      </c>
      <c r="F52" s="21"/>
      <c r="G52" s="56" t="s">
        <v>143</v>
      </c>
      <c r="H52" s="128">
        <v>0</v>
      </c>
      <c r="I52" s="128">
        <v>0</v>
      </c>
      <c r="J52" s="128">
        <v>0</v>
      </c>
      <c r="K52" s="128">
        <v>0</v>
      </c>
      <c r="L52" s="128">
        <v>0</v>
      </c>
    </row>
    <row r="53" spans="1:12" ht="75.75" customHeight="1" x14ac:dyDescent="0.25">
      <c r="A53" s="60" t="s">
        <v>39</v>
      </c>
      <c r="B53" s="98" t="s">
        <v>378</v>
      </c>
      <c r="C53" s="172"/>
      <c r="D53" s="129"/>
      <c r="E53" s="154"/>
      <c r="F53" s="21"/>
      <c r="G53" s="56" t="s">
        <v>143</v>
      </c>
      <c r="H53" s="128">
        <f>'[3]форма 7'!E371</f>
        <v>0</v>
      </c>
      <c r="I53" s="128">
        <f>'[3]форма 7'!F371</f>
        <v>0</v>
      </c>
      <c r="J53" s="128">
        <f>'[3]форма 7'!G371</f>
        <v>0</v>
      </c>
      <c r="K53" s="128">
        <f>'[3]форма 7'!H371</f>
        <v>0</v>
      </c>
      <c r="L53" s="128">
        <f>'[3]форма 7'!I371</f>
        <v>0</v>
      </c>
    </row>
    <row r="54" spans="1:12" ht="54.75" customHeight="1" x14ac:dyDescent="0.25">
      <c r="A54" s="153" t="s">
        <v>335</v>
      </c>
      <c r="B54" s="150" t="s">
        <v>334</v>
      </c>
      <c r="C54" s="173"/>
      <c r="D54" s="130">
        <v>43187</v>
      </c>
      <c r="E54" s="129">
        <v>43187</v>
      </c>
      <c r="F54" s="30" t="s">
        <v>349</v>
      </c>
      <c r="G54" s="55" t="s">
        <v>336</v>
      </c>
      <c r="H54" s="128">
        <f>'Приложение 6'!E325</f>
        <v>713.56583000000001</v>
      </c>
      <c r="I54" s="128">
        <f>'Приложение 6'!F325</f>
        <v>0</v>
      </c>
      <c r="J54" s="128">
        <f>'Приложение 6'!G325</f>
        <v>0</v>
      </c>
      <c r="K54" s="128">
        <f>'Приложение 6'!H325</f>
        <v>0</v>
      </c>
      <c r="L54" s="128">
        <f>'Приложение 6'!I325</f>
        <v>0</v>
      </c>
    </row>
    <row r="55" spans="1:12" ht="59.25" customHeight="1" x14ac:dyDescent="0.25">
      <c r="A55" s="175" t="s">
        <v>71</v>
      </c>
      <c r="B55" s="177"/>
      <c r="C55" s="156"/>
      <c r="D55" s="129">
        <v>43101</v>
      </c>
      <c r="E55" s="155">
        <v>44926</v>
      </c>
      <c r="F55" s="164"/>
      <c r="G55" s="54" t="s">
        <v>299</v>
      </c>
      <c r="H55" s="125">
        <f>H56+H57</f>
        <v>9277.1200000000008</v>
      </c>
      <c r="I55" s="125">
        <f t="shared" ref="I55:L55" si="0">I56+I57</f>
        <v>9666.1200000000008</v>
      </c>
      <c r="J55" s="125">
        <f t="shared" si="0"/>
        <v>10075.120000000001</v>
      </c>
      <c r="K55" s="125">
        <f t="shared" si="0"/>
        <v>10075.120000000001</v>
      </c>
      <c r="L55" s="125">
        <f t="shared" si="0"/>
        <v>10075.120000000001</v>
      </c>
    </row>
    <row r="56" spans="1:12" ht="183" customHeight="1" x14ac:dyDescent="0.25">
      <c r="A56" s="104" t="s">
        <v>94</v>
      </c>
      <c r="B56" s="21" t="s">
        <v>304</v>
      </c>
      <c r="C56" s="197" t="s">
        <v>2</v>
      </c>
      <c r="D56" s="129">
        <v>43101</v>
      </c>
      <c r="E56" s="130">
        <v>43465</v>
      </c>
      <c r="F56" s="21" t="s">
        <v>348</v>
      </c>
      <c r="G56" s="54" t="s">
        <v>300</v>
      </c>
      <c r="H56" s="125">
        <f>'Приложение 6'!E333</f>
        <v>450</v>
      </c>
      <c r="I56" s="125">
        <f>'Приложение 6'!F333</f>
        <v>450</v>
      </c>
      <c r="J56" s="125">
        <f>'Приложение 6'!G333</f>
        <v>450</v>
      </c>
      <c r="K56" s="125">
        <f>'Приложение 6'!H333</f>
        <v>450</v>
      </c>
      <c r="L56" s="125">
        <f>'Приложение 6'!I333</f>
        <v>450</v>
      </c>
    </row>
    <row r="57" spans="1:12" ht="183.75" customHeight="1" x14ac:dyDescent="0.25">
      <c r="A57" s="100" t="s">
        <v>170</v>
      </c>
      <c r="B57" s="98" t="s">
        <v>40</v>
      </c>
      <c r="C57" s="198"/>
      <c r="D57" s="129">
        <v>43101</v>
      </c>
      <c r="E57" s="130">
        <v>43465</v>
      </c>
      <c r="F57" s="21" t="s">
        <v>109</v>
      </c>
      <c r="G57" s="54" t="s">
        <v>301</v>
      </c>
      <c r="H57" s="125">
        <f>'Приложение 6'!E340</f>
        <v>8827.1200000000008</v>
      </c>
      <c r="I57" s="125">
        <f>'Приложение 6'!F340</f>
        <v>9216.1200000000008</v>
      </c>
      <c r="J57" s="125">
        <f>'Приложение 6'!G340</f>
        <v>9625.1200000000008</v>
      </c>
      <c r="K57" s="125">
        <f>'Приложение 6'!H340</f>
        <v>9625.1200000000008</v>
      </c>
      <c r="L57" s="125">
        <f>'Приложение 6'!I340</f>
        <v>9625.1200000000008</v>
      </c>
    </row>
    <row r="59" spans="1:12" ht="27" customHeight="1" x14ac:dyDescent="0.25">
      <c r="B59" s="256" t="s">
        <v>370</v>
      </c>
      <c r="C59" s="256"/>
      <c r="D59" s="256"/>
      <c r="E59" s="256"/>
      <c r="F59" s="256"/>
      <c r="G59" s="256"/>
      <c r="H59" s="256"/>
      <c r="I59" s="256"/>
      <c r="J59" s="256"/>
      <c r="K59" s="256"/>
      <c r="L59" s="256"/>
    </row>
  </sheetData>
  <mergeCells count="23">
    <mergeCell ref="J1:L1"/>
    <mergeCell ref="A55:B55"/>
    <mergeCell ref="C56:C57"/>
    <mergeCell ref="K6:K7"/>
    <mergeCell ref="L6:L7"/>
    <mergeCell ref="C21:C32"/>
    <mergeCell ref="A3:L4"/>
    <mergeCell ref="A6:A7"/>
    <mergeCell ref="B6:B7"/>
    <mergeCell ref="J6:J7"/>
    <mergeCell ref="C6:C7"/>
    <mergeCell ref="F6:F7"/>
    <mergeCell ref="G6:G7"/>
    <mergeCell ref="H6:H7"/>
    <mergeCell ref="I6:I7"/>
    <mergeCell ref="F21:F22"/>
    <mergeCell ref="B59:L59"/>
    <mergeCell ref="F33:F34"/>
    <mergeCell ref="F43:F44"/>
    <mergeCell ref="C10:C12"/>
    <mergeCell ref="F10:F11"/>
    <mergeCell ref="C33:C42"/>
    <mergeCell ref="C43:C54"/>
  </mergeCells>
  <pageMargins left="0.31496062992125984" right="0.31496062992125984" top="0.55118110236220474" bottom="0.55118110236220474" header="0.11811023622047245" footer="0.11811023622047245"/>
  <pageSetup paperSize="9" scale="75" firstPageNumber="44" orientation="landscape" useFirstPageNumber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Приложение 1</vt:lpstr>
      <vt:lpstr>Приложение 2</vt:lpstr>
      <vt:lpstr>Приложение 3</vt:lpstr>
      <vt:lpstr>Приложение 4</vt:lpstr>
      <vt:lpstr>Приложение 5</vt:lpstr>
      <vt:lpstr>Приложение 6</vt:lpstr>
      <vt:lpstr>Приложение 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user3</dc:creator>
  <cp:lastModifiedBy>Киселева Александра Олеговна</cp:lastModifiedBy>
  <cp:lastPrinted>2018-06-14T01:23:51Z</cp:lastPrinted>
  <dcterms:created xsi:type="dcterms:W3CDTF">2015-10-14T02:53:30Z</dcterms:created>
  <dcterms:modified xsi:type="dcterms:W3CDTF">2018-06-21T05:13:51Z</dcterms:modified>
</cp:coreProperties>
</file>