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1505"/>
  </bookViews>
  <sheets>
    <sheet name="форма 2" sheetId="23" r:id="rId1"/>
    <sheet name="форма 3" sheetId="6" r:id="rId2"/>
    <sheet name="форма 4 откор" sheetId="5" r:id="rId3"/>
    <sheet name="форма 5" sheetId="4" r:id="rId4"/>
    <sheet name="форма 6 откор." sheetId="1" r:id="rId5"/>
    <sheet name="форма 7" sheetId="2" r:id="rId6"/>
    <sheet name="откор. ф.8" sheetId="10" r:id="rId7"/>
  </sheets>
  <externalReferences>
    <externalReference r:id="rId8"/>
  </externalReferences>
  <calcPr calcId="125725"/>
</workbook>
</file>

<file path=xl/calcChain.xml><?xml version="1.0" encoding="utf-8"?>
<calcChain xmlns="http://schemas.openxmlformats.org/spreadsheetml/2006/main">
  <c r="I14" i="2"/>
  <c r="I15"/>
  <c r="I203"/>
  <c r="K200"/>
  <c r="J200"/>
  <c r="I200"/>
  <c r="H200"/>
  <c r="G200"/>
  <c r="E200"/>
  <c r="L151"/>
  <c r="M56" l="1"/>
  <c r="M58"/>
  <c r="M57"/>
  <c r="M59"/>
  <c r="M13"/>
  <c r="M12"/>
  <c r="M14"/>
  <c r="M15"/>
  <c r="L59" l="1"/>
  <c r="L58"/>
  <c r="I66"/>
  <c r="I123" s="1"/>
  <c r="I57"/>
  <c r="L57" s="1"/>
  <c r="I58"/>
  <c r="I65" l="1"/>
  <c r="I56"/>
  <c r="I64" l="1"/>
  <c r="I122"/>
  <c r="I189"/>
  <c r="I40" i="10"/>
  <c r="I65" l="1"/>
  <c r="I13" i="2" l="1"/>
  <c r="J172"/>
  <c r="K172"/>
  <c r="I172"/>
  <c r="I235"/>
  <c r="G235"/>
  <c r="G228" l="1"/>
  <c r="F221"/>
  <c r="K214"/>
  <c r="J214"/>
  <c r="I214"/>
  <c r="H214"/>
  <c r="G214"/>
  <c r="F214"/>
  <c r="K207"/>
  <c r="J207"/>
  <c r="I207"/>
  <c r="H207"/>
  <c r="G207"/>
  <c r="F207"/>
  <c r="E207"/>
  <c r="K193"/>
  <c r="J193"/>
  <c r="I193"/>
  <c r="H193"/>
  <c r="G193"/>
  <c r="F193"/>
  <c r="E193"/>
  <c r="K186"/>
  <c r="J186"/>
  <c r="I186"/>
  <c r="H186"/>
  <c r="F186"/>
  <c r="E186"/>
  <c r="K179"/>
  <c r="J179"/>
  <c r="I179"/>
  <c r="H179"/>
  <c r="G179"/>
  <c r="F179"/>
  <c r="E179"/>
  <c r="H172"/>
  <c r="G172"/>
  <c r="F172"/>
  <c r="I150"/>
  <c r="K143"/>
  <c r="J143"/>
  <c r="I143"/>
  <c r="H143"/>
  <c r="G143"/>
  <c r="F143"/>
  <c r="E143"/>
  <c r="K135"/>
  <c r="J135"/>
  <c r="I135"/>
  <c r="H135"/>
  <c r="G135"/>
  <c r="F135"/>
  <c r="E135"/>
  <c r="K121"/>
  <c r="J121"/>
  <c r="I121"/>
  <c r="H121"/>
  <c r="G121"/>
  <c r="F121"/>
  <c r="E121"/>
  <c r="K64"/>
  <c r="J64"/>
  <c r="H64"/>
  <c r="G64"/>
  <c r="F64"/>
  <c r="E64"/>
  <c r="K56"/>
  <c r="J56"/>
  <c r="H56"/>
  <c r="G56"/>
  <c r="F56"/>
  <c r="E56"/>
  <c r="G49"/>
  <c r="K35"/>
  <c r="J35"/>
  <c r="I35"/>
  <c r="H35"/>
  <c r="G35"/>
  <c r="F35"/>
  <c r="E35"/>
  <c r="K30"/>
  <c r="J30"/>
  <c r="I30"/>
  <c r="H30"/>
  <c r="G30"/>
  <c r="F30"/>
  <c r="K29"/>
  <c r="J29"/>
  <c r="I29"/>
  <c r="H29"/>
  <c r="G29"/>
  <c r="F29"/>
  <c r="K28"/>
  <c r="J28"/>
  <c r="I28"/>
  <c r="H28"/>
  <c r="G28"/>
  <c r="F28"/>
  <c r="K27"/>
  <c r="J27"/>
  <c r="I27"/>
  <c r="H27"/>
  <c r="G27"/>
  <c r="F27"/>
  <c r="E27"/>
  <c r="K22"/>
  <c r="K15" s="1"/>
  <c r="J22"/>
  <c r="I22"/>
  <c r="H22"/>
  <c r="H15" s="1"/>
  <c r="G22"/>
  <c r="G15" s="1"/>
  <c r="F22"/>
  <c r="K19"/>
  <c r="J19"/>
  <c r="I19"/>
  <c r="H19"/>
  <c r="G19"/>
  <c r="F19"/>
  <c r="E19"/>
  <c r="J15"/>
  <c r="F15"/>
  <c r="E15"/>
  <c r="K14"/>
  <c r="J14"/>
  <c r="H14"/>
  <c r="G14"/>
  <c r="F14"/>
  <c r="E14"/>
  <c r="K13"/>
  <c r="J13"/>
  <c r="H13"/>
  <c r="G13"/>
  <c r="F13"/>
  <c r="E13"/>
  <c r="E12"/>
  <c r="L13" l="1"/>
  <c r="L14"/>
  <c r="L15"/>
  <c r="L56"/>
  <c r="G12"/>
  <c r="I12"/>
  <c r="N12" s="1"/>
  <c r="K12"/>
  <c r="F12"/>
  <c r="H12"/>
  <c r="J12"/>
  <c r="L12" l="1"/>
</calcChain>
</file>

<file path=xl/sharedStrings.xml><?xml version="1.0" encoding="utf-8"?>
<sst xmlns="http://schemas.openxmlformats.org/spreadsheetml/2006/main" count="1047" uniqueCount="396">
  <si>
    <t xml:space="preserve"> к муниципальной программе "Обеспечение доступным жильем жителей Дальнегорского городского округа" </t>
  </si>
  <si>
    <t>Сведения об  индикаторах (показателях)  муниципальной программы*</t>
  </si>
  <si>
    <t xml:space="preserve">"Обеспечение доступным жильем жителей Дальнегорского городского округа" </t>
  </si>
  <si>
    <t>№ п/п</t>
  </si>
  <si>
    <t>Индикатор (показатель)                             (наименование)</t>
  </si>
  <si>
    <t>Единица измерения</t>
  </si>
  <si>
    <t>Значение индикатора (показателя)</t>
  </si>
  <si>
    <t>с учетом дополни- тельных ресурсов</t>
  </si>
  <si>
    <t>без учета дополни-тельных ресурсов</t>
  </si>
  <si>
    <t>Муниципальная программа "Обеспечение доступным жильем жителей Дальнегорского городского округа" на 2015-2020 годы.</t>
  </si>
  <si>
    <t>индикаторы</t>
  </si>
  <si>
    <t>чел.</t>
  </si>
  <si>
    <t>х</t>
  </si>
  <si>
    <t>показатели</t>
  </si>
  <si>
    <t>Увеличение площади расселенного аварийного жилищного фонда</t>
  </si>
  <si>
    <t>тыс. кв.м</t>
  </si>
  <si>
    <t>Увеличение площади приобретенного жилья для улучшения жилищных условий</t>
  </si>
  <si>
    <t>Подпрограмма "Переселение граждан из аварийного жилищного фонда в Дальнегорском городском округе" на 2015-2020 годы.</t>
  </si>
  <si>
    <t>Увеличение количества граждан, переселенных из авариных многоквартир- ных домов</t>
  </si>
  <si>
    <t>Увеличение площади расселенного аварийного фонда</t>
  </si>
  <si>
    <t>тыс.кв.м</t>
  </si>
  <si>
    <t>Подпрограмма "Обеспечение жильем молодых семей Дальнегорского городского округа" на 2015 - 2021 годы.</t>
  </si>
  <si>
    <t>Количество молодых семей- участников Подпрограммы, улучшивших жилищные условия</t>
  </si>
  <si>
    <t>Увеличение общей площади жилых помещений, приобретенных участниками Подпрограммы</t>
  </si>
  <si>
    <t>Подпрограмма " Проведение капитального ремонта многоквартирных домов Дальнегорского городского округа" 2015 год</t>
  </si>
  <si>
    <t xml:space="preserve">Увеличение доли отремон-тированных многоквартир-ных домов  </t>
  </si>
  <si>
    <t>%</t>
  </si>
  <si>
    <t>Увеличение количества многоквартир-ных домов, в которых прове-ден частичный капитальный ремонт</t>
  </si>
  <si>
    <t>ед</t>
  </si>
  <si>
    <t xml:space="preserve">Подпрограмма 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 </t>
  </si>
  <si>
    <t>Доля детей сирот, детей, оставшихся без попечения родителей, лиц из числа детей - сирот и детей, оставшихся без попечения родителей право у которых возникло на обеспечение жилыми помещениями и не реализовано, по состоянию на конец соответствующего года</t>
  </si>
  <si>
    <t>Количество приобретенных жилых квартир</t>
  </si>
  <si>
    <t xml:space="preserve">к муниципальной программе "Обеспечение доступным жильем жителей Дальнегорского городского округа" </t>
  </si>
  <si>
    <t>Обобщенная характеристика реализуемых в составе муниципальной программы</t>
  </si>
  <si>
    <t>подпрограмм и отдельных мероприятий</t>
  </si>
  <si>
    <t>"Обеспечение доступным жильем жителей Дальнегорского городского округа"</t>
  </si>
  <si>
    <t>Наименование подпрограммы, основного  мероприятия подпрограммы, отдельного мероприятия программы</t>
  </si>
  <si>
    <t>Ответственный исполнитель, соисполнители</t>
  </si>
  <si>
    <t>Срок</t>
  </si>
  <si>
    <t>начала реализации подпрограммы, отдельного мероприятия</t>
  </si>
  <si>
    <t>окончания реализации подпрограммы, отдельного мероприятия</t>
  </si>
  <si>
    <t>Ожидаемый результат (краткое описание)</t>
  </si>
  <si>
    <t xml:space="preserve">Муниципальная программа "Обеспечение доступным жильем жителей Дальнегорского городского округа" </t>
  </si>
  <si>
    <t>1.1.</t>
  </si>
  <si>
    <t>Подпрограмма "Переселение граждан из аварийного жилищного фонда в Дальнегорском городском округе"</t>
  </si>
  <si>
    <t>Отдел жизнеобеспечения администрации Дальнегорского  городского округа,               Управление муниципального имущества администрации Дальнегорского городского округа.</t>
  </si>
  <si>
    <t>Переселение граждан из аварийного жилищного фонда, подпрограмма завершена в 2017 году</t>
  </si>
  <si>
    <t>Основное мероприятие подпрограммы:</t>
  </si>
  <si>
    <t>1.1.1.</t>
  </si>
  <si>
    <t>Мероприятия по переселению граждан из аварийного жилого фонда.</t>
  </si>
  <si>
    <t>Мероприятия основного мероприятия подпрограммы:</t>
  </si>
  <si>
    <t>1.1.1.2.</t>
  </si>
  <si>
    <t>Приобретение благоустроенных жилых помещений за счёт средств государственной корпорации Фонда содействия реформированию жилищно-коммунального хозяйства, краевого бюджета, бюджета муниципального образования Дальнегорский городской округ.</t>
  </si>
  <si>
    <t>Отдел жизнеобеспечения администрации Дальнегорского  городского округа</t>
  </si>
  <si>
    <t>Приобретение благоустроенных жилых помещений для переселения граждан из аварифного жилищного фонда</t>
  </si>
  <si>
    <t>1.1.1.3.</t>
  </si>
  <si>
    <t>Переселение граждан из аварийных домов в благоустроенные жилые помещения.</t>
  </si>
  <si>
    <t xml:space="preserve">Переселение граждан из аварийного жилищного фонда в благоустроенные жилые помещения </t>
  </si>
  <si>
    <t>1.1.1.4.</t>
  </si>
  <si>
    <t>Снос аварийных домов.</t>
  </si>
  <si>
    <t>Управление муниципального имущества администрации Дальнегорского городского округа.</t>
  </si>
  <si>
    <t>Снос расселенных аварийных жилых домов</t>
  </si>
  <si>
    <t>1.2.</t>
  </si>
  <si>
    <t xml:space="preserve">Подпрограмма  "Обеспечение жильем молодых семей Дальнегорского городского округа" </t>
  </si>
  <si>
    <t xml:space="preserve">Предоставление социальных выплат молодым семьям </t>
  </si>
  <si>
    <t>1.2.1.</t>
  </si>
  <si>
    <t>Предоставление социальных выплат на приобретение жилого помещения или строительство индивидуального жилого дома молодым семьям-участникам подпрограммы</t>
  </si>
  <si>
    <t>Предоставление социальных выплат молодым семьям</t>
  </si>
  <si>
    <t>1.2.1.1.</t>
  </si>
  <si>
    <t xml:space="preserve">Проведение разъяснительной работы среди молодых семей, направленное на освещение мероприятий по улучшению жилищных условий молодых семей, проживающих и зарегистрированных на территории Дальнегорского городского округа </t>
  </si>
  <si>
    <t>Отдел жизнеобеспечения администрации Дальнегорского  городского округа.</t>
  </si>
  <si>
    <t>Предоставление информации о подпрограмме</t>
  </si>
  <si>
    <t>1.2.1.2.</t>
  </si>
  <si>
    <t>Признание молодых семей платежеспособными для участия в подпрограмме</t>
  </si>
  <si>
    <t>Признание молодой семьи платежеспособной</t>
  </si>
  <si>
    <t>1.2.1.3.</t>
  </si>
  <si>
    <t>Признание молодых семей нуждающимися в жилых помещениях для участия в подпрограмме</t>
  </si>
  <si>
    <t>Признание молодой семьи нуждающейся в жилом помещении</t>
  </si>
  <si>
    <t>1.2.1.4.</t>
  </si>
  <si>
    <t>Признание молодых семей участниками подпрограммы</t>
  </si>
  <si>
    <t>Признание молодой семьи участником подпрограммы</t>
  </si>
  <si>
    <t>1.2.1.5.</t>
  </si>
  <si>
    <t>Подтверждение молодыми семьями - участниками подпрограммы, включенных в подпрограмму в предшествующие годы планируемому, своей платежеспособности и нуждаемости в жилых помещениях для внесения их в списки молодых семей – участников подпрограммы, изъявивших желание получить социальную выплату в планируемом году</t>
  </si>
  <si>
    <t>Подтверждение молодой семьей соотвествия условиям  подпрограммы</t>
  </si>
  <si>
    <t>1.2.1.6.</t>
  </si>
  <si>
    <t>Формирование списка молодых семей-участников подпрограммы, изъявивших желание получить социальную выплату в планируемом году и направление на утверждение в департамент по делам молодежи Приморского края</t>
  </si>
  <si>
    <t>Утверждение списка молодых семей-участников подпрограммы, изъявивших желание получить социальную выплату в планируемом году, департаментом по делам молодежи Примоского края</t>
  </si>
  <si>
    <t>1.2.1.7.</t>
  </si>
  <si>
    <t>Выдача молодым семьям-участникам подпрограммы свидетельств о праве на получение социальной выплаты на приобретение жилого помещения или строительство индивидуального жилого дома</t>
  </si>
  <si>
    <t>Получение молодой семьей-участника подпрограммы свидетельства</t>
  </si>
  <si>
    <t>1.2.1.8.</t>
  </si>
  <si>
    <t>Предоставление молодым семьям-участникам подпрограммы социальных выплат на приобретение жилого помещения или строительство индивидуального жилого дома</t>
  </si>
  <si>
    <t>Получение молодой семьей социальной выплаты</t>
  </si>
  <si>
    <t>1.2.1.9.</t>
  </si>
  <si>
    <t>Исключение из списка молодых семей - участников подпрограммы, молодых семей реализовавших свидетельство о праве на получение социальной выплаты на приобретение жилого помещения или строительство индивидуального жилого дома</t>
  </si>
  <si>
    <t>Иключение молодой семьи из участников подпрограммы, в связи с реализацией права на получение социальной выплаты по подпрограмме</t>
  </si>
  <si>
    <t>1.3.</t>
  </si>
  <si>
    <t xml:space="preserve">Подпрограмма "Проведение капитального ремонта многоквартирных домов Дальнегорского городского округа" </t>
  </si>
  <si>
    <t>Проведение капитального ремонта многоквартирных, создание благоприятных условий для проживания граждан</t>
  </si>
  <si>
    <t>1.3.1.</t>
  </si>
  <si>
    <t>Основное мероприятие подпрограммы</t>
  </si>
  <si>
    <t>1.3.1.1.</t>
  </si>
  <si>
    <t>Обеспечение проведения капитального ремонта общего имущества в многоквартирных домах Дальнегорского городкого округа</t>
  </si>
  <si>
    <t>1.4</t>
  </si>
  <si>
    <t>Подпрограмма "Обеспечение жилыми помещениями детей-сирот, детей,оставшихся без попечения родителей, лиц изчисла детей-сирот и детей, оставшихся без попечения родителей"</t>
  </si>
  <si>
    <t>Управление образования администрации Дальнегорского городского округа, Отдел жизнеобеспечения администрации Дальнегорского городского округа; Управление муниципального имущества администрации Дальнегорского городского округа</t>
  </si>
  <si>
    <t>1.4.1.</t>
  </si>
  <si>
    <t>Приобретение жилых помещений для детей-сирот, детей, оставшихся без попечения родителей, лиц из числа детей-сирот и детей, оставшихся без попечения родителей</t>
  </si>
  <si>
    <t>Мероприятие 1</t>
  </si>
  <si>
    <t>1.4.2.</t>
  </si>
  <si>
    <t>Приобретение жилых помещений с целью формирования специализированного жилищного фонда, предназначенного для детей-сирот, детей, оставшихся без попечения родителей, лиц из числа детей-сирот и детей, оставшихся без попечения родителей и заключение договоров найма с вышеуказанной категорией граждан</t>
  </si>
  <si>
    <t>Мероприятие 2</t>
  </si>
  <si>
    <t>1.4.3.</t>
  </si>
  <si>
    <t>Финансовое обеспечение выполнения переданных отдельных государственных полномочий</t>
  </si>
  <si>
    <t>Управление образования администрации Дальнегорского городского округа</t>
  </si>
  <si>
    <t>Обеспечение реализации подрограммы</t>
  </si>
  <si>
    <t>1.5.</t>
  </si>
  <si>
    <t>Отдельные мероприятия программы:</t>
  </si>
  <si>
    <t>1.5.1.</t>
  </si>
  <si>
    <t xml:space="preserve">Взносы на капитальный ремонт общего имущества в многоквартирных домах за муниципальные жилые помещения </t>
  </si>
  <si>
    <t>Выполнение обязательств собственника по региональной программе капитального ремонта общего имущества в многоквартирных домах</t>
  </si>
  <si>
    <t>1.5.2.</t>
  </si>
  <si>
    <t>Ремонт жилых помещений муниципального жилищного фонда</t>
  </si>
  <si>
    <t xml:space="preserve">Улучшение качества муниципального жилья </t>
  </si>
  <si>
    <t>1.5.3.</t>
  </si>
  <si>
    <t>Капитальный ремонт дома № 29 по ул. Набережная г. Дальнегорска  по решению суда от 19.11.2013 № 2-1680/2013</t>
  </si>
  <si>
    <t>Улучшение качества проживания в МКД посредством проведения капитального ремонта</t>
  </si>
  <si>
    <t>1.5.4.</t>
  </si>
  <si>
    <t>Проведение специализированной организацией обследования многоквартирного, жилого дома и жилого помещения на соответствие требованиям установленных постановле-нием Правительства РФ от 28.01.2006 № 47 «Об утверж-дении Положения о признании помещения жилым поме-щением, жилого помещения непригодным для прожи-вания и многоквартирного дома аварийным и подлежащим сносу или реконструкции»</t>
  </si>
  <si>
    <t xml:space="preserve">Независимая оценка многоквартирного, жилого дома и жилого помещения </t>
  </si>
  <si>
    <t>1.5.5.</t>
  </si>
  <si>
    <t>Ремонт электропроводки в муниципальном общежитии по адресу: г. Дальнегорск Проспект 50 лет Октября, д.36</t>
  </si>
  <si>
    <t>Улучшение качества муниципального жилья посредством ремонта (замены старой  электропроводки на новую) для обеспечение пожарной безопасности.</t>
  </si>
  <si>
    <t>1.5.6.</t>
  </si>
  <si>
    <t>Проведение огнезащиты конструкций в муниципальном общежитии по адресу: г. Дальнегорск Проспект 50 лет Октября, 36.</t>
  </si>
  <si>
    <t>Обеспечение противопожарной безопаности проживающих в общежитии</t>
  </si>
  <si>
    <t>1.5.7.</t>
  </si>
  <si>
    <t>Изготовление проектно-сметной документации "Устройство автоматической пожарной сигнализации и системы оповещения о пожаре в здании общежития, расположенного по адресу г. Дальнегорск, Проспект 50 лет Октября, 36</t>
  </si>
  <si>
    <t>Изготовление проектно-сметной документации позволит устанавить пожарную сигнализацию, с целью обеспечения противопожарной безопасности проживающих в общежитии</t>
  </si>
  <si>
    <t>1.5.8.</t>
  </si>
  <si>
    <t>Устройство автоматической пожарной сигнализации и системы оповещения о пожаре в здании общежития, расположенного по адресу г. Дальнегорск, Проспект 50 лет Октября, 36</t>
  </si>
  <si>
    <t>Установка  пожарной сигнализации с целью обеспеченния  противопожарной безопасности проживающих в общежитии</t>
  </si>
  <si>
    <t>Оценка применения мер государственного регулирования в сфере реализации муниципальной программы</t>
  </si>
  <si>
    <t>Наименование меры государственого регулирования</t>
  </si>
  <si>
    <t>Объем доходов/расходов Дальнегорского городского округа* (тыс. руб.)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</si>
  <si>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</si>
  <si>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…</t>
  </si>
  <si>
    <t xml:space="preserve">              Меры государственного регулирования отсутствуют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</si>
  <si>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</si>
  <si>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Сведения об основных мерах правового регулирования в сфере реализации муниципальной программы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</si>
  <si>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</si>
  <si>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Основные положения проекта нормативного правового акта</t>
  </si>
  <si>
    <t>ответственный исполнитель, соисполнители</t>
  </si>
  <si>
    <t>Ожидаемые сроки принятия</t>
  </si>
  <si>
    <t>Реализация мероприятий муниципальной программы не требует дополнительного применения мер правового регулирования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</si>
  <si>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</si>
  <si>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</si>
  <si>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№№ п/п</t>
  </si>
  <si>
    <t>Наименование муниципальной услуги (выполняемой работы), показателя объема услуги (выполнения работы)</t>
  </si>
  <si>
    <t>Значение показателя объема муниципальной услуги (выполнения работы)</t>
  </si>
  <si>
    <t>Расходы бюджета Дальнегорского городского округа на оказание муниципальной услуги (выполнение работы), тыс. руб.</t>
  </si>
  <si>
    <t>Оказание муниципальных услуг (выполнение работ) муниципальными бюджетными и автономными учреждениями по муниципальной программе не предусмотренно</t>
  </si>
  <si>
    <t xml:space="preserve">Информация о ресурсном обеспечении муниципальной программы за счет средств бюджета Дальнегорского городского округа </t>
  </si>
  <si>
    <t xml:space="preserve">прогнозная оценка привлекаемых на реализацию ее целей средств федерального бюджета, краевого бюджета, бюджетов </t>
  </si>
  <si>
    <t>государственных внебюджетных фондов, иных внебюджетных источников</t>
  </si>
  <si>
    <t>(наименование муниципальной программы)</t>
  </si>
  <si>
    <t>№№  п/п</t>
  </si>
  <si>
    <t>Ответственный исполнитель, /соисполнитель/           ГРБС* основного мероприятия подпрограммы, отдельного мероприятия программы</t>
  </si>
  <si>
    <t>Источник ресурсного обеспечения</t>
  </si>
  <si>
    <t>Оценка расходов
(тыс. руб.), годы</t>
  </si>
  <si>
    <t>очередной финансовый  год 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</si>
  <si>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</si>
  <si>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</si>
  <si>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</si>
  <si>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Четвертый год планового периода (2019)</t>
  </si>
  <si>
    <t>Пятый год планового периода (2020)</t>
  </si>
  <si>
    <t>Шестой год планового периода (2021)</t>
  </si>
  <si>
    <t>1.</t>
  </si>
  <si>
    <t>Муниципальная программа "Обеспечение доступным жильем жителей Дальнегорского городского округа"</t>
  </si>
  <si>
    <t xml:space="preserve">Отдел жизнеобеспечения администрации Дальнегорского городского округа;                          Управление муниципального имущества администрации Дальнегорского городского округа;  Управление образования администрации Дальнегорского городского округа                                      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</si>
  <si>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</si>
  <si>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</si>
  <si>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</si>
  <si>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</si>
  <si>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</si>
  <si>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</si>
  <si>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</si>
  <si>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 xml:space="preserve">Подпрограмма                     "Переселение граждан из аварийного жилищного фонда в Дальнегорском городском округе" </t>
  </si>
  <si>
    <t xml:space="preserve">Отдел жизнеобеспечения администрации Дальнегорского городского округа,                            управление муниципального имущества администрации Дальнегорского городского округа,                                     отдел архитектуры и строительства администрации Дальнегорского городского округа.                                      </t>
  </si>
  <si>
    <t>всего</t>
  </si>
  <si>
    <t>1.1.1.1.</t>
  </si>
  <si>
    <t>Отдел жизнеобеспечения администрации Дальнегорского городского округа</t>
  </si>
  <si>
    <t xml:space="preserve">Отдел жизнеобеспечения администрации Дальнегорского городского округа                                                                                                                       </t>
  </si>
  <si>
    <r>
      <rPr>
        <sz val="13"/>
        <color indexed="8"/>
        <rFont val="Times New Roman"/>
        <family val="1"/>
        <charset val="204"/>
      </rPr>
      <t>Отдел жизнеобеспечения администрации Дальнегорского городского округа</t>
    </r>
    <r>
      <rPr>
        <sz val="13"/>
        <rFont val="Times New Roman"/>
        <family val="1"/>
        <charset val="204"/>
      </rPr>
      <t xml:space="preserve">                                     </t>
    </r>
  </si>
  <si>
    <t>Предоставление социальных выплат на приобретение жилого помещения или строительство индивидуального жилого дома молодым семьям</t>
  </si>
  <si>
    <t>Мероприятия основного мероприятия подпрограммы</t>
  </si>
  <si>
    <t>Формирование администрацией Дальнегорского городского округа списка молодых семей-участников подпрограммы, изъявивших желание получить социальную выплату в планируемом году и направление на утверждение в департамент по делам молодежи Приморского края</t>
  </si>
  <si>
    <t xml:space="preserve">Отдел жизнеобеспечения администрации Дальнегорского городского округа                                     </t>
  </si>
  <si>
    <t xml:space="preserve">Отдел жизнеобеспечения администрации Дальнегорского городского округа       </t>
  </si>
  <si>
    <t>Предоставление молодым семьям-участникам подпрограммы  социальных выплат на приобретение жилого помещения или строительство индивидуального жилого дома</t>
  </si>
  <si>
    <t>Подпрограмма           "Проведение капитального ремонта многоквартирных домов Дальнегорского городского округа"</t>
  </si>
  <si>
    <t>Отдел жизнеобеспечения администрации Дальнегорского городского округа, управление муниципальным имуществом администрации Дальнегорского городского округа.</t>
  </si>
  <si>
    <t>Мероприятия подпрограммы:</t>
  </si>
  <si>
    <t>Обеспечение обязательными взносами на ремонт общего имущества в многоквартирных домах, включенных в региональную долгосрочную программу капитального ремонта общего имущества в многоквартирных домах, как собственника муниципального имущества.</t>
  </si>
  <si>
    <t xml:space="preserve">Отдел жизнеобеспечения администрации Дальнегорского городского округа, управление муниципальным имуществом администрации Дальнегорского городского округа.                </t>
  </si>
  <si>
    <t>1.4.</t>
  </si>
  <si>
    <t>Обеспечение жилыми помещениями детей-сирот, детей,оставшихся без попечения родителей, лиц изчисла детей-сирот и детей, оставшихся без попечения родителей</t>
  </si>
  <si>
    <t>Основное мероприятие</t>
  </si>
  <si>
    <t>1.4.1</t>
  </si>
  <si>
    <t>1.4.1.1</t>
  </si>
  <si>
    <t>1.4.1.2</t>
  </si>
  <si>
    <t>Финансовое обеспечение выполнения переданных полномочий</t>
  </si>
  <si>
    <t>1.5. Отдельные мероприятия программы</t>
  </si>
  <si>
    <t>Взносы на капитальный ремонт общего имущества в многоквартирных домах за муниципальные жилые помещения</t>
  </si>
  <si>
    <t>Капитальный ремонт дома             № 29 по ул. Набережная г. Дальнегорска  по решению суда от 19.11.2013 № 2-1680/2013</t>
  </si>
  <si>
    <t>Отдел жизнеобеспечения администрации Дальнегорского городского округа.</t>
  </si>
  <si>
    <t>Проведение специализированной организацией обследования многоквартирного, жилого дома и жилого помещения на соответствие требованиям установленных постановлением Правительства РФ от 28.01.2006 № 47 «Об утверждении Положения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реконструкции»</t>
  </si>
  <si>
    <t xml:space="preserve">Отдел жизнеобеспечения администрации Дальнегорского городского округа,                                     </t>
  </si>
  <si>
    <t>Изготовление проектно-сметной документации "Устройство автоматической пожарной сигнализации и системы оповещения о пожаре в здании общежития, расположенного по адресу г. Дальнегорск, Проспект 50 лет Октября ,36</t>
  </si>
  <si>
    <t>Устройство автоматической пожарной сигнализации и системы оповещения о пожаре в здании общежития, расположенного по адресу г. Дальнегорск, Проспект 50 лет Октября ,36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</si>
  <si>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</si>
  <si>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</si>
  <si>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</si>
  <si>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</si>
  <si>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 xml:space="preserve">Подпрограмма "Переселение граждан из аварийного жилищного фонда в Дальнегорском городском округе" </t>
  </si>
  <si>
    <t>Отдел жизнеобеспечения администрации Дальнегорского городского округа, Управление муниципального имущества администрации Дальнегорского городского округа</t>
  </si>
  <si>
    <t xml:space="preserve"> -</t>
  </si>
  <si>
    <t>964; 967</t>
  </si>
  <si>
    <t>Отдел жизнеобеспечения администрации Дальнегорского городского округа,  управление муниципального имущества администрации Дальнегорского городского округа, отдел архитетуры и строительства администрации Дальнегорского городского округа.</t>
  </si>
  <si>
    <t>2.</t>
  </si>
  <si>
    <t xml:space="preserve">Подпрограмма "Обеспечение жильем молодых семей Дальнегорского городского округа" </t>
  </si>
  <si>
    <t xml:space="preserve">Отдел жизнеобеспечения администрации Дальнегорского городского округа                                                                      </t>
  </si>
  <si>
    <t>декабрь 2019</t>
  </si>
  <si>
    <t xml:space="preserve">Предоставлением молодым семьям социальных выплат </t>
  </si>
  <si>
    <t>2.1.</t>
  </si>
  <si>
    <t xml:space="preserve">Отдел жизнеобеспечения администрации Дальнегорского городского округа                                                           </t>
  </si>
  <si>
    <t>Предоставлением молодым семьям социальных выплат молодым семьям-участникам подпрограммы</t>
  </si>
  <si>
    <t>2.1.1.</t>
  </si>
  <si>
    <t>Проведение разъяснительной работы среди молодых семей, направленное на освещение мероприятий по улучшению жилищных условий молодых семей, проживающих и зарегистрированных на территории Дальнегорского городского округа</t>
  </si>
  <si>
    <t>Предоставление информации по подпрограмме</t>
  </si>
  <si>
    <t>2.1.2.</t>
  </si>
  <si>
    <t>2.1.3.</t>
  </si>
  <si>
    <t>2.1.4.</t>
  </si>
  <si>
    <t>Молодая семья становится участником подпрограммы</t>
  </si>
  <si>
    <t>2.1.5.</t>
  </si>
  <si>
    <t>Подтверждение молодыми семьями-участниками подпрограммы соотвествия условиям подпрограммы</t>
  </si>
  <si>
    <t>2.1.6.</t>
  </si>
  <si>
    <t>2.1.7.</t>
  </si>
  <si>
    <t>Порлучение молодой семьей-участника подпрограммы свидетельства</t>
  </si>
  <si>
    <t>2.1.8.</t>
  </si>
  <si>
    <t>Получение молодой семьей-участника Подпрограммы социальной выплаты</t>
  </si>
  <si>
    <t>2.1.9.</t>
  </si>
  <si>
    <t>3.</t>
  </si>
  <si>
    <t>Проведение капитального ремонта многоквартирных, создание благоприятных условий для проживания граждан, подпрограмма завершена в 2015 году</t>
  </si>
  <si>
    <t>3.1.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</si>
  <si>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</si>
  <si>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февраль 2019</t>
  </si>
  <si>
    <t>4.1</t>
  </si>
  <si>
    <t>Основное мероприятие: Приобретение жилых помещений для детей-сирот, детей, оставшихся без попечения родителей, лиц из числа детей-сирот и детей, оставшихся без попечения родителей</t>
  </si>
  <si>
    <t>4.2</t>
  </si>
  <si>
    <t>Мероприятие 1: Приобретение жилых помещений с целью формирования специализированного жилищного фонда, предназначенного для детей-сирот, детей, оставшихся без попечения родителей, лиц из числа детей-сирот и детей, оставшихся без попечения родителей и заключение договоров найма с вышеуказанной категорией граждан</t>
  </si>
  <si>
    <t>4.3</t>
  </si>
  <si>
    <t>Мероприятие 2:      Финансовое обеспечение выполнения переданных полномочий</t>
  </si>
  <si>
    <t>5.</t>
  </si>
  <si>
    <t>Мероприятия программы:</t>
  </si>
  <si>
    <t>5.1.</t>
  </si>
  <si>
    <t>5.2.</t>
  </si>
  <si>
    <t>Ремонт жилых помещений муниципального жилищного фонда, для предоставления нуждающимся гражданам</t>
  </si>
  <si>
    <t>5.3.</t>
  </si>
  <si>
    <t>Исполнение решения суда 19.11.2013 № 2-1680/2013, улучшение качества проживания в многоквартирном доме</t>
  </si>
  <si>
    <t>5.4.</t>
  </si>
  <si>
    <t>Независимая оценка многоквартирных, жилых домов и жилых помещений для возможности признания помещения жилым помещением, жилого помещения непригодным для проживания и многоквартирного дома аварийным
и подлежащим сносу или реконструкции</t>
  </si>
  <si>
    <t>5.5.</t>
  </si>
  <si>
    <t>Обеспечение пожарной безопасности проживающих в общежитии, мероприятие завершено в 2016 году</t>
  </si>
  <si>
    <t>5.6.</t>
  </si>
  <si>
    <t>Обеспечение противопожарной безопасности проживающих в общежитии, мероприятие завершено в 2016 году</t>
  </si>
  <si>
    <t>5.7.</t>
  </si>
  <si>
    <t>Изготовление проектно-сметной документации для установки пожарной сигнализации, мероприятие завершено в 2016 году</t>
  </si>
  <si>
    <t>5.8.</t>
  </si>
  <si>
    <t>Обеспечеение противопожарной безопасности проживающих в общежитии, мероприятие завршено в 2016 году</t>
  </si>
  <si>
    <t>1.5.9.</t>
  </si>
  <si>
    <t>Обеспечение твердым топливом граждан, проживающих в домах с печным отоплением.</t>
  </si>
  <si>
    <t>Снижение закупочной стоимости твердого топлива для населения, проживающего в домах с печным отоплением.</t>
  </si>
  <si>
    <t>Обеспечение твердым топливом граждан, проживающих в домах с печным отоплением</t>
  </si>
  <si>
    <t>5.9.</t>
  </si>
  <si>
    <t>Обеспечение твердым топливом граждан, проживающих в домах с печным отплением</t>
  </si>
  <si>
    <t>Снижение закупочной стоимости твердого топлива для населения, проживающего в домах с печным отоплением и обеспечение возможности закупа твердого топлива</t>
  </si>
  <si>
    <t>Увеличение количества граждан улучшивших, жилищные условия</t>
  </si>
  <si>
    <t>текущий финансовый год (2015 г.)</t>
  </si>
  <si>
    <t>очередной финансовый год (2016 г.)</t>
  </si>
  <si>
    <t>первый год планового периода  (2017 г.)</t>
  </si>
  <si>
    <t>второй год планового периода (2018 г)</t>
  </si>
  <si>
    <t>третий год планового периода (2019 г)</t>
  </si>
  <si>
    <t>четвертый год планового периода (2020 г)</t>
  </si>
  <si>
    <t>пятый  год планового периода (2021 г)</t>
  </si>
  <si>
    <t>откорректир.</t>
  </si>
  <si>
    <t>очередной финансовый год (2016 г)</t>
  </si>
  <si>
    <t>первый год планового периода (2017 г.)</t>
  </si>
  <si>
    <t>второй год планового периода (2018 г.)</t>
  </si>
  <si>
    <t>третий год планового периода (2019 г.)</t>
  </si>
  <si>
    <t>четвертый  год планового периода (2020 г.)</t>
  </si>
  <si>
    <t>пятый  год планового периода (2021 г.)</t>
  </si>
  <si>
    <t>Финансовая оценка результатотов применения мер госуларственного регулирования     ыс. руб.), годы</t>
  </si>
  <si>
    <t>_____________________________________________________________________________________</t>
  </si>
  <si>
    <t>Основные этапы реализации *</t>
  </si>
  <si>
    <t>Срок**</t>
  </si>
  <si>
    <t>начала реализации этапа ( мероприятия подпрограммы, отдельного мероприятия)</t>
  </si>
  <si>
    <t>окончания реализации этапа ( мероприятия подпрограммы, отдельного мероприятия)</t>
  </si>
  <si>
    <t>Основное мероприятие 1</t>
  </si>
  <si>
    <t>мероприятие 1.1.</t>
  </si>
  <si>
    <t>основной этап 1</t>
  </si>
  <si>
    <t>основной этап 2</t>
  </si>
  <si>
    <t>*-указываются основные этапы  выполнения в разрезе каждого мероприятия (разработка технического задания, осуществление процедур по заключению контрактов, принятия муниципальных правовых актов и т.д.</t>
  </si>
  <si>
    <t>** - в графах 4,5 должна быть указана календарная дата  начала и окончания реализации этапов (мероприятия подпрограммы, отдельного мероприятия (число, месяц, год))</t>
  </si>
  <si>
    <t>*** данные по графам 4,5,6 заполняются за очередной финансовый год (без нарастающего итога за предыдущие года с начала действия мероприятия)</t>
  </si>
  <si>
    <t xml:space="preserve">Приложение № 7 </t>
  </si>
  <si>
    <t>Приложение № 2</t>
  </si>
  <si>
    <t xml:space="preserve">Приложение № 3 </t>
  </si>
  <si>
    <t xml:space="preserve">                Приложение № 4</t>
  </si>
  <si>
    <t xml:space="preserve">            Приложение № 5 </t>
  </si>
  <si>
    <t xml:space="preserve">                   Приложение № 6</t>
  </si>
  <si>
    <t>Объем финансирования на очередной финансовый год (тыс. руб.) (2019 г.)</t>
  </si>
  <si>
    <t>964,00</t>
  </si>
  <si>
    <t>967,00</t>
  </si>
  <si>
    <t>964</t>
  </si>
  <si>
    <t>Приложение № 8</t>
  </si>
  <si>
    <t>31 марта  2019</t>
  </si>
  <si>
    <t>31 декабря 2019</t>
  </si>
  <si>
    <t>1 января  2019</t>
  </si>
  <si>
    <t>План- график  реализации муниципальной программы на очередной финансовый год .</t>
  </si>
  <si>
    <t>тыс. м2</t>
  </si>
  <si>
    <t>Площадь муниципального жилого фонда, обеспеченного взносами на капитальный ремонт</t>
  </si>
  <si>
    <t>шт.</t>
  </si>
  <si>
    <t>Количество обследований МКД, жилых домов и жилых помещений на соответствие требований, установленных постановлением Правительства РФ от 28.01.2006 №47</t>
  </si>
  <si>
    <t>Устройство автоматической пожарной сигнализации и системы оповещения  о пожаре в здании общежития, расположенного по адресу г. Дальнегорск, Проспект 50 лет Октября,36</t>
  </si>
  <si>
    <t>ед.</t>
  </si>
  <si>
    <t>доля площади жилищного фонда, обеспеченного твердым топливом, в общей площади жилищного фонда с печным отоплением</t>
  </si>
  <si>
    <t>постоянно в течении года</t>
  </si>
  <si>
    <t xml:space="preserve">27.02.19 </t>
  </si>
  <si>
    <t xml:space="preserve">публикация плана закупок                                                                           </t>
  </si>
  <si>
    <t>публикация плана-графика</t>
  </si>
  <si>
    <t>проведение аукциона</t>
  </si>
  <si>
    <t>заключение контрактов</t>
  </si>
  <si>
    <t>приемка квартир</t>
  </si>
  <si>
    <t>04.03.19</t>
  </si>
  <si>
    <t>12.03.19</t>
  </si>
  <si>
    <t>30.03.19</t>
  </si>
  <si>
    <t>13.05.19</t>
  </si>
  <si>
    <t>14.05.19</t>
  </si>
  <si>
    <t>30.06.19</t>
  </si>
  <si>
    <t>заключение договоров социального найма</t>
  </si>
  <si>
    <t>01.07.19</t>
  </si>
  <si>
    <t>31.12.19</t>
  </si>
  <si>
    <t>Разработка и согласование "Порядка предоставления субсидий в целях возмещения недополученных доходов юридическим лицам, индивидуальным предпринимателям, осуществляющим обеспечение граждан, проживающих в домах с печным отоплением, твердым топливом (дровами)</t>
  </si>
  <si>
    <t>7.08.19</t>
  </si>
  <si>
    <t xml:space="preserve">Проведение открытого конкурса </t>
  </si>
  <si>
    <t>Публикация Извещения о проведении  открытого конкурса</t>
  </si>
  <si>
    <t>21.08.19</t>
  </si>
  <si>
    <t xml:space="preserve">Заключение соглашения </t>
  </si>
  <si>
    <t>2.09.19</t>
  </si>
  <si>
    <t>20.08.19</t>
  </si>
  <si>
    <t>публикация плана-закупок</t>
  </si>
  <si>
    <t>5.07.19</t>
  </si>
  <si>
    <t>23.06.19</t>
  </si>
  <si>
    <t>заключение контракта</t>
  </si>
  <si>
    <t>16.07.19</t>
  </si>
  <si>
    <t>выполнение работ</t>
  </si>
  <si>
    <t>15.11.2019</t>
  </si>
  <si>
    <t>публикация план-графика</t>
  </si>
  <si>
    <t>18.08.19</t>
  </si>
  <si>
    <t>Заключение контрактов (простая закупка)</t>
  </si>
  <si>
    <t>19.08.19</t>
  </si>
  <si>
    <t>11.09.2019</t>
  </si>
  <si>
    <t>02.09.19</t>
  </si>
  <si>
    <t>06.09.19</t>
  </si>
  <si>
    <t>04.10.19</t>
  </si>
  <si>
    <t>28.10.19</t>
  </si>
  <si>
    <t>18.10.19</t>
  </si>
  <si>
    <t>25.12.19</t>
  </si>
  <si>
    <t xml:space="preserve">28% детей-сирот, детей,оставшихсябез попечения родителей, лиц из числа детей - сирот и детей, оставшихся без попечения родителей право у которых возникло на обеспечение жилыми помещениями и не реализовано, по состоянию на конец 2019 года </t>
  </si>
  <si>
    <t xml:space="preserve">28% детей-сирот, детей, оставшихся без попечения родителей, лиц из числа детей - сирот и детей, оставшихся без попечения родителей право у которых возникло на обеспечение жилыми помещениями и не реализовано, по состоянию на конец 2019 соответствующего года; 35 квартир приобретенных для детей-сирот, детей, оставшихся без попечения родителей, лиц из числа детей - сирот и детей, оставшихся без попечения родителей право у которых возникло на обеспечение жилыми помещениями и не реализовано, по состоянию на конец соответствующего года 
</t>
  </si>
  <si>
    <t xml:space="preserve">28% детей-сирот, детей, оставшихся без попечения родителей, лиц из числа детей - сирот и детей, оставшихся без попечения родителей право у которых возникло на обеспечение жилыми помещениями и не реализовано, по состоянию на конец  2019 года; 35 квартир приобретенных для детей-сирот, детей, оставшихся без попечения родителей, лиц из числа детей - сирот и детей, оставшихся без попечения родителей право у которых возникло на обеспечение жилыми помещениями и не реализовано, по состоянию на конец 2019 года 
</t>
  </si>
  <si>
    <t>27.02.19</t>
  </si>
  <si>
    <t>01 февраль 2019</t>
  </si>
  <si>
    <t>31 декабрь 2019</t>
  </si>
  <si>
    <t>1 январь 2019</t>
  </si>
  <si>
    <t>???</t>
  </si>
  <si>
    <t>С ОКРУГЛ</t>
  </si>
  <si>
    <t>Удельный вес   произведенных ремонтных работ дома № 29 по ул. Набережная г. Дальнерска по решению суда от 19.11.2013 № 2-1680/2013 в общем объеме ремонта</t>
  </si>
  <si>
    <t>Количество отремонтированных муниципальных жилых помещений</t>
  </si>
  <si>
    <t>выполнение работ по ремонту электропроводки в соответствии с договором в муниципальном общежитии по адресу: г. Дальнегорск Проспект 50 лет Октября, д. 36</t>
  </si>
  <si>
    <t>выполнение работ по огнезащите конструкций в соответствии с договором в муниципальном общежитии по адресу: г. Дальнегорск Проспект 50 лет Октября, д. 36</t>
  </si>
  <si>
    <t>Выполнение работ по разработке проектно-сметной документации на автоматическую пожарную сигнализацию в здании общежития,  расположенного по адресу г. Дальнегорск, Проспект 50 лет Октября,36"</t>
  </si>
  <si>
    <t>Ремонт  жилых помещений муниципального жилищного фонда</t>
  </si>
  <si>
    <r>
      <rPr>
        <sz val="7"/>
        <color theme="1"/>
        <rFont val="Times New Roman"/>
        <family val="1"/>
        <charset val="204"/>
      </rPr>
      <t xml:space="preserve">   </t>
    </r>
    <r>
      <rPr>
        <sz val="13"/>
        <color theme="1"/>
        <rFont val="Times New Roman"/>
        <family val="1"/>
        <charset val="204"/>
      </rPr>
      <t>Определение рыночной стоимости 1 м2 общей площади жилого помещения по г. Дальнегорска;</t>
    </r>
  </si>
  <si>
    <t>1.5.10.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</si>
</sst>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2.5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name val="Arial Cyr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/>
    <xf numFmtId="0" fontId="3" fillId="0" borderId="0" xfId="0" applyFont="1" applyFill="1"/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0" xfId="0" applyFont="1" applyFill="1" applyBorder="1"/>
    <xf numFmtId="2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2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top" wrapText="1"/>
    </xf>
    <xf numFmtId="16" fontId="1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6" fontId="1" fillId="0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1" fillId="0" borderId="0" xfId="0" applyNumberFormat="1" applyFont="1" applyFill="1"/>
    <xf numFmtId="0" fontId="1" fillId="0" borderId="6" xfId="0" applyFont="1" applyFill="1" applyBorder="1" applyAlignment="1" applyProtection="1">
      <alignment horizontal="center" vertical="top"/>
      <protection locked="0"/>
    </xf>
    <xf numFmtId="0" fontId="1" fillId="0" borderId="11" xfId="0" applyFont="1" applyFill="1" applyBorder="1" applyAlignment="1" applyProtection="1">
      <alignment horizontal="center" vertical="top"/>
      <protection locked="0"/>
    </xf>
    <xf numFmtId="2" fontId="6" fillId="0" borderId="2" xfId="0" applyNumberFormat="1" applyFont="1" applyFill="1" applyBorder="1" applyAlignment="1" applyProtection="1">
      <alignment horizontal="left" vertical="center" wrapText="1"/>
      <protection locked="0"/>
    </xf>
    <xf numFmtId="2" fontId="6" fillId="0" borderId="2" xfId="0" applyNumberFormat="1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/>
    <xf numFmtId="2" fontId="6" fillId="0" borderId="4" xfId="0" applyNumberFormat="1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Alignment="1" applyProtection="1">
      <alignment horizontal="left" vertical="top"/>
      <protection locked="0"/>
    </xf>
    <xf numFmtId="2" fontId="13" fillId="0" borderId="2" xfId="0" applyNumberFormat="1" applyFont="1" applyFill="1" applyBorder="1" applyAlignment="1" applyProtection="1">
      <alignment horizontal="left" vertical="top"/>
      <protection locked="0"/>
    </xf>
    <xf numFmtId="2" fontId="6" fillId="0" borderId="2" xfId="0" applyNumberFormat="1" applyFont="1" applyFill="1" applyBorder="1" applyAlignment="1">
      <alignment horizontal="left" vertical="center"/>
    </xf>
    <xf numFmtId="2" fontId="6" fillId="0" borderId="2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 applyProtection="1">
      <alignment horizontal="left" vertical="center"/>
      <protection locked="0"/>
    </xf>
    <xf numFmtId="2" fontId="1" fillId="0" borderId="2" xfId="0" applyNumberFormat="1" applyFont="1" applyFill="1" applyBorder="1" applyAlignment="1">
      <alignment horizontal="left" vertical="top"/>
    </xf>
    <xf numFmtId="2" fontId="1" fillId="0" borderId="2" xfId="0" applyNumberFormat="1" applyFont="1" applyFill="1" applyBorder="1" applyAlignment="1">
      <alignment horizontal="left" vertical="top" wrapText="1"/>
    </xf>
    <xf numFmtId="2" fontId="6" fillId="0" borderId="2" xfId="0" applyNumberFormat="1" applyFont="1" applyFill="1" applyBorder="1" applyAlignment="1">
      <alignment horizontal="left" vertical="top"/>
    </xf>
    <xf numFmtId="2" fontId="6" fillId="0" borderId="2" xfId="0" applyNumberFormat="1" applyFont="1" applyFill="1" applyBorder="1" applyAlignment="1">
      <alignment horizontal="left" vertical="top" wrapText="1"/>
    </xf>
    <xf numFmtId="2" fontId="1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16" fontId="1" fillId="0" borderId="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16" fontId="1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vertical="top" wrapText="1"/>
    </xf>
    <xf numFmtId="16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Fill="1" applyAlignment="1"/>
    <xf numFmtId="0" fontId="6" fillId="0" borderId="1" xfId="0" applyFont="1" applyFill="1" applyBorder="1" applyAlignment="1">
      <alignment horizontal="left" vertical="top" wrapText="1"/>
    </xf>
    <xf numFmtId="2" fontId="6" fillId="0" borderId="0" xfId="0" applyNumberFormat="1" applyFont="1" applyFill="1"/>
    <xf numFmtId="49" fontId="6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6" fillId="0" borderId="0" xfId="0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2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vertical="top"/>
    </xf>
    <xf numFmtId="0" fontId="19" fillId="0" borderId="2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wrapText="1"/>
    </xf>
    <xf numFmtId="0" fontId="19" fillId="0" borderId="2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/>
    <xf numFmtId="2" fontId="19" fillId="0" borderId="2" xfId="0" applyNumberFormat="1" applyFont="1" applyBorder="1" applyAlignment="1">
      <alignment wrapText="1"/>
    </xf>
    <xf numFmtId="2" fontId="8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20" fillId="0" borderId="2" xfId="0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vertical="top" wrapText="1"/>
    </xf>
    <xf numFmtId="49" fontId="8" fillId="0" borderId="5" xfId="0" applyNumberFormat="1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left" vertical="top" wrapText="1"/>
      <protection locked="0"/>
    </xf>
    <xf numFmtId="2" fontId="1" fillId="0" borderId="1" xfId="0" applyNumberFormat="1" applyFont="1" applyFill="1" applyBorder="1" applyAlignment="1" applyProtection="1">
      <alignment horizontal="left" vertical="top" wrapText="1"/>
      <protection locked="0"/>
    </xf>
    <xf numFmtId="2" fontId="1" fillId="0" borderId="2" xfId="0" applyNumberFormat="1" applyFont="1" applyFill="1" applyBorder="1" applyAlignment="1">
      <alignment vertical="center" wrapText="1"/>
    </xf>
    <xf numFmtId="2" fontId="1" fillId="0" borderId="2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>
      <alignment horizontal="center" vertical="top"/>
    </xf>
    <xf numFmtId="2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2" fontId="6" fillId="0" borderId="2" xfId="0" applyNumberFormat="1" applyFont="1" applyFill="1" applyBorder="1" applyAlignment="1" applyProtection="1">
      <alignment horizontal="left" vertical="top"/>
      <protection locked="0"/>
    </xf>
    <xf numFmtId="2" fontId="1" fillId="0" borderId="4" xfId="0" applyNumberFormat="1" applyFont="1" applyFill="1" applyBorder="1" applyAlignment="1" applyProtection="1">
      <alignment horizontal="left" vertical="top"/>
      <protection locked="0"/>
    </xf>
    <xf numFmtId="0" fontId="6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6" xfId="0" applyFont="1" applyFill="1" applyBorder="1"/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/>
    </xf>
    <xf numFmtId="0" fontId="0" fillId="0" borderId="5" xfId="0" applyFill="1" applyBorder="1" applyAlignment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left" vertical="top"/>
      <protection locked="0"/>
    </xf>
    <xf numFmtId="2" fontId="6" fillId="0" borderId="3" xfId="0" applyNumberFormat="1" applyFont="1" applyFill="1" applyBorder="1" applyAlignment="1" applyProtection="1">
      <alignment horizontal="left" vertical="top"/>
      <protection locked="0"/>
    </xf>
    <xf numFmtId="2" fontId="6" fillId="0" borderId="6" xfId="0" applyNumberFormat="1" applyFont="1" applyFill="1" applyBorder="1" applyAlignment="1" applyProtection="1">
      <alignment horizontal="left" vertical="top"/>
      <protection locked="0"/>
    </xf>
    <xf numFmtId="2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 applyProtection="1">
      <alignment horizontal="center" vertical="top" wrapText="1"/>
      <protection locked="0"/>
    </xf>
    <xf numFmtId="0" fontId="0" fillId="0" borderId="5" xfId="0" applyFill="1" applyBorder="1" applyAlignment="1">
      <alignment horizontal="center" vertical="top"/>
    </xf>
    <xf numFmtId="2" fontId="1" fillId="0" borderId="2" xfId="0" applyNumberFormat="1" applyFont="1" applyFill="1" applyBorder="1" applyAlignment="1" applyProtection="1">
      <alignment horizontal="left" vertical="top" wrapText="1"/>
      <protection locked="0"/>
    </xf>
    <xf numFmtId="2" fontId="1" fillId="0" borderId="1" xfId="0" applyNumberFormat="1" applyFont="1" applyFill="1" applyBorder="1" applyAlignment="1" applyProtection="1">
      <alignment horizontal="left" vertical="top"/>
      <protection locked="0"/>
    </xf>
    <xf numFmtId="2" fontId="1" fillId="0" borderId="3" xfId="0" applyNumberFormat="1" applyFont="1" applyFill="1" applyBorder="1" applyAlignment="1" applyProtection="1">
      <alignment horizontal="left" vertical="top"/>
      <protection locked="0"/>
    </xf>
    <xf numFmtId="2" fontId="1" fillId="0" borderId="6" xfId="0" applyNumberFormat="1" applyFont="1" applyFill="1" applyBorder="1" applyAlignment="1" applyProtection="1">
      <alignment horizontal="left" vertical="top"/>
      <protection locked="0"/>
    </xf>
    <xf numFmtId="2" fontId="1" fillId="0" borderId="1" xfId="0" applyNumberFormat="1" applyFont="1" applyFill="1" applyBorder="1" applyAlignment="1" applyProtection="1">
      <alignment horizontal="left" vertical="top" wrapText="1"/>
      <protection locked="0"/>
    </xf>
    <xf numFmtId="2" fontId="1" fillId="0" borderId="3" xfId="0" applyNumberFormat="1" applyFont="1" applyFill="1" applyBorder="1" applyAlignment="1" applyProtection="1">
      <alignment horizontal="left" vertical="top" wrapText="1"/>
      <protection locked="0"/>
    </xf>
    <xf numFmtId="2" fontId="1" fillId="0" borderId="6" xfId="0" applyNumberFormat="1" applyFont="1" applyFill="1" applyBorder="1" applyAlignment="1" applyProtection="1">
      <alignment horizontal="left" vertical="top" wrapText="1"/>
      <protection locked="0"/>
    </xf>
    <xf numFmtId="2" fontId="6" fillId="0" borderId="2" xfId="0" applyNumberFormat="1" applyFont="1" applyFill="1" applyBorder="1" applyAlignment="1" applyProtection="1">
      <alignment horizontal="left" vertical="top"/>
      <protection locked="0"/>
    </xf>
    <xf numFmtId="2" fontId="1" fillId="0" borderId="4" xfId="0" applyNumberFormat="1" applyFont="1" applyFill="1" applyBorder="1" applyAlignment="1" applyProtection="1">
      <alignment horizontal="left" vertical="top"/>
      <protection locked="0"/>
    </xf>
    <xf numFmtId="2" fontId="1" fillId="0" borderId="7" xfId="0" applyNumberFormat="1" applyFont="1" applyFill="1" applyBorder="1" applyAlignment="1" applyProtection="1">
      <alignment horizontal="left" vertical="top"/>
      <protection locked="0"/>
    </xf>
    <xf numFmtId="2" fontId="1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2" fontId="6" fillId="0" borderId="4" xfId="0" applyNumberFormat="1" applyFont="1" applyFill="1" applyBorder="1" applyAlignment="1" applyProtection="1">
      <alignment horizontal="left" vertical="top"/>
      <protection locked="0"/>
    </xf>
    <xf numFmtId="2" fontId="6" fillId="0" borderId="7" xfId="0" applyNumberFormat="1" applyFont="1" applyFill="1" applyBorder="1" applyAlignment="1" applyProtection="1">
      <alignment horizontal="left" vertical="top"/>
      <protection locked="0"/>
    </xf>
    <xf numFmtId="2" fontId="6" fillId="0" borderId="1" xfId="0" applyNumberFormat="1" applyFont="1" applyFill="1" applyBorder="1" applyAlignment="1" applyProtection="1">
      <alignment horizontal="left" vertical="top" wrapText="1"/>
      <protection locked="0"/>
    </xf>
    <xf numFmtId="2" fontId="6" fillId="0" borderId="3" xfId="0" applyNumberFormat="1" applyFont="1" applyFill="1" applyBorder="1" applyAlignment="1" applyProtection="1">
      <alignment horizontal="left" vertical="top" wrapText="1"/>
      <protection locked="0"/>
    </xf>
    <xf numFmtId="2" fontId="6" fillId="0" borderId="6" xfId="0" applyNumberFormat="1" applyFont="1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top"/>
      <protection locked="0"/>
    </xf>
    <xf numFmtId="2" fontId="6" fillId="0" borderId="3" xfId="0" applyNumberFormat="1" applyFont="1" applyFill="1" applyBorder="1" applyAlignment="1" applyProtection="1">
      <alignment horizontal="center" vertical="top"/>
      <protection locked="0"/>
    </xf>
    <xf numFmtId="2" fontId="6" fillId="0" borderId="6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2" fontId="1" fillId="0" borderId="3" xfId="0" applyNumberFormat="1" applyFont="1" applyFill="1" applyBorder="1" applyAlignment="1" applyProtection="1">
      <alignment horizontal="left" vertical="center" wrapText="1"/>
      <protection locked="0"/>
    </xf>
    <xf numFmtId="2" fontId="1" fillId="0" borderId="6" xfId="0" applyNumberFormat="1" applyFont="1" applyFill="1" applyBorder="1" applyAlignment="1" applyProtection="1">
      <alignment horizontal="left" vertical="center" wrapText="1"/>
      <protection locked="0"/>
    </xf>
    <xf numFmtId="2" fontId="6" fillId="0" borderId="1" xfId="0" applyNumberFormat="1" applyFont="1" applyFill="1" applyBorder="1" applyAlignment="1">
      <alignment horizontal="center" vertical="top" wrapText="1"/>
    </xf>
    <xf numFmtId="2" fontId="15" fillId="0" borderId="3" xfId="0" applyNumberFormat="1" applyFont="1" applyFill="1" applyBorder="1" applyAlignment="1">
      <alignment horizontal="center" vertical="top" wrapText="1"/>
    </xf>
    <xf numFmtId="2" fontId="15" fillId="0" borderId="6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2" fontId="15" fillId="0" borderId="3" xfId="0" applyNumberFormat="1" applyFont="1" applyFill="1" applyBorder="1" applyAlignment="1">
      <alignment vertical="top" wrapText="1"/>
    </xf>
    <xf numFmtId="2" fontId="15" fillId="0" borderId="6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center" wrapText="1"/>
    </xf>
    <xf numFmtId="2" fontId="0" fillId="0" borderId="3" xfId="0" applyNumberFormat="1" applyFont="1" applyFill="1" applyBorder="1" applyAlignment="1">
      <alignment vertical="center" wrapText="1"/>
    </xf>
    <xf numFmtId="2" fontId="0" fillId="0" borderId="6" xfId="0" applyNumberFormat="1" applyFont="1" applyFill="1" applyBorder="1" applyAlignment="1">
      <alignment vertical="center" wrapText="1"/>
    </xf>
    <xf numFmtId="2" fontId="1" fillId="0" borderId="7" xfId="0" applyNumberFormat="1" applyFont="1" applyFill="1" applyBorder="1" applyAlignment="1">
      <alignment vertical="center" wrapText="1"/>
    </xf>
    <xf numFmtId="2" fontId="0" fillId="0" borderId="7" xfId="0" applyNumberFormat="1" applyFill="1" applyBorder="1" applyAlignment="1"/>
    <xf numFmtId="2" fontId="0" fillId="0" borderId="5" xfId="0" applyNumberFormat="1" applyFill="1" applyBorder="1" applyAlignment="1"/>
    <xf numFmtId="2" fontId="1" fillId="0" borderId="1" xfId="0" applyNumberFormat="1" applyFont="1" applyFill="1" applyBorder="1" applyAlignment="1">
      <alignment vertical="top" wrapText="1"/>
    </xf>
    <xf numFmtId="2" fontId="0" fillId="0" borderId="3" xfId="0" applyNumberFormat="1" applyFill="1" applyBorder="1" applyAlignment="1">
      <alignment vertical="top" wrapText="1"/>
    </xf>
    <xf numFmtId="2" fontId="0" fillId="0" borderId="6" xfId="0" applyNumberFormat="1" applyFill="1" applyBorder="1" applyAlignment="1">
      <alignment vertical="top" wrapText="1"/>
    </xf>
    <xf numFmtId="2" fontId="0" fillId="0" borderId="3" xfId="0" applyNumberFormat="1" applyFill="1" applyBorder="1" applyAlignment="1">
      <alignment vertical="center" wrapText="1"/>
    </xf>
    <xf numFmtId="2" fontId="0" fillId="0" borderId="6" xfId="0" applyNumberFormat="1" applyFill="1" applyBorder="1" applyAlignment="1">
      <alignment vertical="center" wrapText="1"/>
    </xf>
    <xf numFmtId="2" fontId="6" fillId="0" borderId="4" xfId="0" applyNumberFormat="1" applyFont="1" applyFill="1" applyBorder="1" applyAlignment="1" applyProtection="1">
      <alignment horizontal="left" vertical="center" wrapText="1"/>
      <protection locked="0"/>
    </xf>
    <xf numFmtId="2" fontId="6" fillId="0" borderId="7" xfId="0" applyNumberFormat="1" applyFont="1" applyFill="1" applyBorder="1" applyAlignment="1" applyProtection="1">
      <alignment horizontal="left" vertical="center" wrapText="1"/>
      <protection locked="0"/>
    </xf>
    <xf numFmtId="2" fontId="0" fillId="0" borderId="7" xfId="0" applyNumberFormat="1" applyFill="1" applyBorder="1" applyAlignment="1">
      <alignment horizontal="left" vertical="center"/>
    </xf>
    <xf numFmtId="2" fontId="0" fillId="0" borderId="5" xfId="0" applyNumberFormat="1" applyFill="1" applyBorder="1" applyAlignment="1">
      <alignment horizontal="left" vertical="center"/>
    </xf>
    <xf numFmtId="2" fontId="1" fillId="0" borderId="2" xfId="0" applyNumberFormat="1" applyFont="1" applyFill="1" applyBorder="1" applyAlignment="1">
      <alignment vertical="center" wrapText="1"/>
    </xf>
    <xf numFmtId="2" fontId="0" fillId="0" borderId="2" xfId="0" applyNumberFormat="1" applyFill="1" applyBorder="1" applyAlignment="1">
      <alignment vertical="center"/>
    </xf>
    <xf numFmtId="2" fontId="1" fillId="0" borderId="2" xfId="0" applyNumberFormat="1" applyFont="1" applyFill="1" applyBorder="1" applyAlignment="1">
      <alignment vertical="top" wrapText="1"/>
    </xf>
    <xf numFmtId="2" fontId="0" fillId="0" borderId="2" xfId="0" applyNumberFormat="1" applyFill="1" applyBorder="1" applyAlignment="1">
      <alignment vertical="top" wrapText="1"/>
    </xf>
    <xf numFmtId="2" fontId="0" fillId="0" borderId="7" xfId="0" applyNumberFormat="1" applyFill="1" applyBorder="1" applyAlignment="1">
      <alignment vertical="center"/>
    </xf>
    <xf numFmtId="2" fontId="0" fillId="0" borderId="5" xfId="0" applyNumberFormat="1" applyFill="1" applyBorder="1" applyAlignment="1">
      <alignment vertical="center"/>
    </xf>
    <xf numFmtId="2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3" xfId="0" applyNumberFormat="1" applyFont="1" applyFill="1" applyBorder="1" applyAlignment="1" applyProtection="1">
      <alignment horizontal="center" vertical="top" wrapText="1"/>
      <protection locked="0"/>
    </xf>
    <xf numFmtId="2" fontId="1" fillId="0" borderId="6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top" wrapText="1"/>
    </xf>
    <xf numFmtId="0" fontId="18" fillId="0" borderId="6" xfId="0" applyFont="1" applyBorder="1"/>
    <xf numFmtId="0" fontId="8" fillId="0" borderId="6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0" fillId="0" borderId="0" xfId="0" applyFill="1" applyAlignment="1"/>
    <xf numFmtId="0" fontId="16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60;&#1091;&#1082;&#1072;&#1083;&#1086;&#1074;&#1072;\Desktop\&#1088;&#1072;&#1089;&#1095;&#1077;&#1090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лодая семья"/>
      <sheetName val="Лист2"/>
      <sheetName val="ремонт мун. жилья"/>
      <sheetName val="Набережная 29"/>
    </sheetNames>
    <sheetDataSet>
      <sheetData sheetId="0" refreshError="1">
        <row r="33">
          <cell r="E33">
            <v>44652.884640000004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tabSelected="1" workbookViewId="0">
      <pane xSplit="3" ySplit="9" topLeftCell="G10" activePane="bottomRight" state="frozen"/>
      <selection pane="topRight" activeCell="D1" sqref="D1"/>
      <selection pane="bottomLeft" activeCell="A10" sqref="A10"/>
      <selection pane="bottomRight" activeCell="O2" sqref="O2:R2"/>
    </sheetView>
  </sheetViews>
  <sheetFormatPr defaultColWidth="17.140625" defaultRowHeight="16.5" outlineLevelCol="1"/>
  <cols>
    <col min="1" max="1" width="8.5703125" style="3" customWidth="1"/>
    <col min="2" max="2" width="41" style="3" customWidth="1"/>
    <col min="3" max="3" width="17.140625" style="3"/>
    <col min="4" max="4" width="12.5703125" style="3" customWidth="1"/>
    <col min="5" max="5" width="12.42578125" style="1" customWidth="1"/>
    <col min="6" max="6" width="14" style="1" customWidth="1"/>
    <col min="7" max="7" width="12.42578125" style="3" customWidth="1"/>
    <col min="8" max="8" width="14.7109375" style="3" customWidth="1"/>
    <col min="9" max="9" width="12.140625" style="3" customWidth="1"/>
    <col min="10" max="10" width="15" style="3" customWidth="1"/>
    <col min="11" max="11" width="14.28515625" style="3" customWidth="1"/>
    <col min="12" max="12" width="15.140625" style="3" customWidth="1"/>
    <col min="13" max="13" width="14.42578125" style="1" customWidth="1"/>
    <col min="14" max="14" width="14" style="1" customWidth="1"/>
    <col min="15" max="15" width="15" style="3" customWidth="1"/>
    <col min="16" max="17" width="14.28515625" style="3" customWidth="1"/>
    <col min="18" max="18" width="15.42578125" style="3" customWidth="1"/>
    <col min="19" max="21" width="0" style="3" hidden="1" customWidth="1" outlineLevel="1"/>
    <col min="22" max="22" width="0" style="3" hidden="1" customWidth="1" outlineLevel="1" collapsed="1"/>
    <col min="23" max="26" width="0" style="3" hidden="1" customWidth="1" outlineLevel="1"/>
    <col min="27" max="27" width="17.140625" collapsed="1"/>
  </cols>
  <sheetData>
    <row r="1" spans="1:18">
      <c r="A1" s="1"/>
      <c r="B1" s="1"/>
      <c r="C1" s="1"/>
      <c r="D1" s="1"/>
      <c r="G1" s="1"/>
      <c r="H1" s="1"/>
      <c r="I1" s="1"/>
      <c r="J1" s="1"/>
      <c r="K1" s="1"/>
      <c r="L1" s="2"/>
      <c r="O1" s="180" t="s">
        <v>316</v>
      </c>
      <c r="P1" s="181"/>
      <c r="Q1" s="181"/>
      <c r="R1" s="181"/>
    </row>
    <row r="2" spans="1:18" ht="48.75" customHeight="1">
      <c r="A2" s="1"/>
      <c r="B2" s="1"/>
      <c r="C2" s="1"/>
      <c r="D2" s="1"/>
      <c r="G2" s="1"/>
      <c r="H2" s="1"/>
      <c r="I2" s="1"/>
      <c r="J2" s="1"/>
      <c r="K2" s="1"/>
      <c r="L2" s="2"/>
      <c r="M2" s="91"/>
      <c r="O2" s="182" t="s">
        <v>0</v>
      </c>
      <c r="P2" s="183"/>
      <c r="Q2" s="183"/>
      <c r="R2" s="183"/>
    </row>
    <row r="3" spans="1:18">
      <c r="A3" s="1"/>
      <c r="B3" s="1"/>
      <c r="C3" s="1"/>
      <c r="D3" s="1"/>
      <c r="G3" s="1"/>
      <c r="H3" s="1"/>
      <c r="I3" s="1"/>
      <c r="J3" s="1"/>
      <c r="K3" s="1"/>
      <c r="L3" s="2"/>
      <c r="M3" s="91"/>
      <c r="O3" s="150"/>
      <c r="P3" s="151"/>
      <c r="Q3" s="151"/>
      <c r="R3" s="151"/>
    </row>
    <row r="4" spans="1:18" ht="20.25">
      <c r="A4" s="184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"/>
      <c r="R4" s="1"/>
    </row>
    <row r="5" spans="1:18" ht="20.25">
      <c r="A5" s="185" t="s">
        <v>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"/>
      <c r="R5" s="1"/>
    </row>
    <row r="6" spans="1:18">
      <c r="A6" s="1"/>
      <c r="B6" s="4"/>
      <c r="C6" s="1"/>
      <c r="D6" s="1"/>
      <c r="G6" s="1"/>
      <c r="H6" s="1"/>
      <c r="I6" s="1"/>
      <c r="J6" s="1"/>
      <c r="K6" s="1"/>
      <c r="L6" s="1"/>
      <c r="O6" s="1"/>
      <c r="P6" s="1"/>
      <c r="Q6" s="1"/>
      <c r="R6" s="1"/>
    </row>
    <row r="7" spans="1:18">
      <c r="A7" s="168" t="s">
        <v>3</v>
      </c>
      <c r="B7" s="168" t="s">
        <v>4</v>
      </c>
      <c r="C7" s="188" t="s">
        <v>5</v>
      </c>
      <c r="D7" s="173" t="s">
        <v>6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</row>
    <row r="8" spans="1:18">
      <c r="A8" s="186"/>
      <c r="B8" s="186"/>
      <c r="C8" s="189"/>
      <c r="D8" s="191">
        <v>2014</v>
      </c>
      <c r="E8" s="193">
        <v>2015</v>
      </c>
      <c r="F8" s="194"/>
      <c r="G8" s="175">
        <v>2016</v>
      </c>
      <c r="H8" s="176"/>
      <c r="I8" s="175">
        <v>2017</v>
      </c>
      <c r="J8" s="176"/>
      <c r="K8" s="175">
        <v>2018</v>
      </c>
      <c r="L8" s="176"/>
      <c r="M8" s="175">
        <v>2019</v>
      </c>
      <c r="N8" s="176"/>
      <c r="O8" s="175">
        <v>2020</v>
      </c>
      <c r="P8" s="176"/>
      <c r="Q8" s="175">
        <v>2021</v>
      </c>
      <c r="R8" s="176"/>
    </row>
    <row r="9" spans="1:18" ht="66">
      <c r="A9" s="187"/>
      <c r="B9" s="187"/>
      <c r="C9" s="190"/>
      <c r="D9" s="192"/>
      <c r="E9" s="152" t="s">
        <v>7</v>
      </c>
      <c r="F9" s="152" t="s">
        <v>8</v>
      </c>
      <c r="G9" s="152" t="s">
        <v>7</v>
      </c>
      <c r="H9" s="152" t="s">
        <v>8</v>
      </c>
      <c r="I9" s="152" t="s">
        <v>7</v>
      </c>
      <c r="J9" s="152" t="s">
        <v>8</v>
      </c>
      <c r="K9" s="152" t="s">
        <v>7</v>
      </c>
      <c r="L9" s="152" t="s">
        <v>8</v>
      </c>
      <c r="M9" s="152" t="s">
        <v>7</v>
      </c>
      <c r="N9" s="152" t="s">
        <v>8</v>
      </c>
      <c r="O9" s="152" t="s">
        <v>7</v>
      </c>
      <c r="P9" s="152" t="s">
        <v>8</v>
      </c>
      <c r="Q9" s="152" t="s">
        <v>7</v>
      </c>
      <c r="R9" s="152" t="s">
        <v>8</v>
      </c>
    </row>
    <row r="10" spans="1:18">
      <c r="A10" s="146">
        <v>1</v>
      </c>
      <c r="B10" s="146">
        <v>2</v>
      </c>
      <c r="C10" s="146">
        <v>3</v>
      </c>
      <c r="D10" s="146">
        <v>4</v>
      </c>
      <c r="E10" s="175">
        <v>5</v>
      </c>
      <c r="F10" s="176"/>
      <c r="G10" s="175">
        <v>6</v>
      </c>
      <c r="H10" s="176"/>
      <c r="I10" s="147">
        <v>7</v>
      </c>
      <c r="J10" s="148"/>
      <c r="K10" s="175">
        <v>8</v>
      </c>
      <c r="L10" s="176"/>
      <c r="M10" s="175">
        <v>9</v>
      </c>
      <c r="N10" s="176"/>
      <c r="O10" s="175">
        <v>10</v>
      </c>
      <c r="P10" s="176"/>
      <c r="Q10" s="175">
        <v>11</v>
      </c>
      <c r="R10" s="176"/>
    </row>
    <row r="11" spans="1:18">
      <c r="A11" s="177" t="s">
        <v>9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</row>
    <row r="12" spans="1:18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</row>
    <row r="13" spans="1:18">
      <c r="A13" s="173" t="s">
        <v>10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49"/>
      <c r="R13" s="149"/>
    </row>
    <row r="14" spans="1:18" ht="33">
      <c r="A14" s="146">
        <v>1</v>
      </c>
      <c r="B14" s="5" t="s">
        <v>287</v>
      </c>
      <c r="C14" s="146" t="s">
        <v>11</v>
      </c>
      <c r="D14" s="146">
        <v>232</v>
      </c>
      <c r="E14" s="146">
        <v>321</v>
      </c>
      <c r="F14" s="146">
        <v>321</v>
      </c>
      <c r="G14" s="146">
        <v>366</v>
      </c>
      <c r="H14" s="146">
        <v>366</v>
      </c>
      <c r="I14" s="146">
        <v>394</v>
      </c>
      <c r="J14" s="146">
        <v>394</v>
      </c>
      <c r="K14" s="146">
        <v>414</v>
      </c>
      <c r="L14" s="146">
        <v>414</v>
      </c>
      <c r="M14" s="146" t="s">
        <v>12</v>
      </c>
      <c r="N14" s="146">
        <v>434</v>
      </c>
      <c r="O14" s="146" t="s">
        <v>12</v>
      </c>
      <c r="P14" s="146">
        <v>454</v>
      </c>
      <c r="Q14" s="146" t="s">
        <v>12</v>
      </c>
      <c r="R14" s="146">
        <v>454</v>
      </c>
    </row>
    <row r="15" spans="1:18" ht="132">
      <c r="A15" s="11">
        <v>1</v>
      </c>
      <c r="B15" s="5" t="s">
        <v>30</v>
      </c>
      <c r="C15" s="11" t="s">
        <v>12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 t="s">
        <v>12</v>
      </c>
      <c r="K15" s="11" t="s">
        <v>12</v>
      </c>
      <c r="L15" s="11" t="s">
        <v>12</v>
      </c>
      <c r="M15" s="14">
        <v>28</v>
      </c>
      <c r="N15" s="14">
        <v>28</v>
      </c>
      <c r="O15" s="14">
        <v>28</v>
      </c>
      <c r="P15" s="14">
        <v>28</v>
      </c>
      <c r="Q15" s="14">
        <v>28</v>
      </c>
      <c r="R15" s="14">
        <v>28</v>
      </c>
    </row>
    <row r="16" spans="1:18">
      <c r="A16" s="144"/>
      <c r="B16" s="153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1:26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>
      <c r="A18" s="175" t="s">
        <v>13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6"/>
      <c r="Q18" s="7"/>
      <c r="R18" s="7"/>
    </row>
    <row r="19" spans="1:26" ht="33">
      <c r="A19" s="146">
        <v>2</v>
      </c>
      <c r="B19" s="5" t="s">
        <v>14</v>
      </c>
      <c r="C19" s="146" t="s">
        <v>15</v>
      </c>
      <c r="D19" s="146">
        <v>3.76</v>
      </c>
      <c r="E19" s="146">
        <v>4.4000000000000004</v>
      </c>
      <c r="F19" s="146">
        <v>4.4000000000000004</v>
      </c>
      <c r="G19" s="146">
        <v>4.7</v>
      </c>
      <c r="H19" s="146">
        <v>4.7</v>
      </c>
      <c r="I19" s="146">
        <v>5.04</v>
      </c>
      <c r="J19" s="146">
        <v>5.04</v>
      </c>
      <c r="K19" s="146">
        <v>5.04</v>
      </c>
      <c r="L19" s="146">
        <v>5.04</v>
      </c>
      <c r="M19" s="146" t="s">
        <v>12</v>
      </c>
      <c r="N19" s="146">
        <v>5.04</v>
      </c>
      <c r="O19" s="146" t="s">
        <v>12</v>
      </c>
      <c r="P19" s="146">
        <v>5.04</v>
      </c>
      <c r="Q19" s="146" t="s">
        <v>12</v>
      </c>
      <c r="R19" s="146">
        <v>5.04</v>
      </c>
      <c r="S19" s="8"/>
      <c r="T19" s="8"/>
      <c r="U19" s="8"/>
      <c r="V19" s="8"/>
      <c r="W19" s="8"/>
      <c r="X19" s="8"/>
      <c r="Y19" s="8"/>
      <c r="Z19" s="8"/>
    </row>
    <row r="20" spans="1:26" ht="49.5">
      <c r="A20" s="146">
        <v>3</v>
      </c>
      <c r="B20" s="5" t="s">
        <v>16</v>
      </c>
      <c r="C20" s="146" t="s">
        <v>15</v>
      </c>
      <c r="D20" s="146">
        <v>0</v>
      </c>
      <c r="E20" s="146">
        <v>0</v>
      </c>
      <c r="F20" s="146">
        <v>0</v>
      </c>
      <c r="G20" s="146">
        <v>0.37</v>
      </c>
      <c r="H20" s="146">
        <v>0.37</v>
      </c>
      <c r="I20" s="146">
        <v>0.72</v>
      </c>
      <c r="J20" s="146">
        <v>0.72</v>
      </c>
      <c r="K20" s="146">
        <v>1.1399999999999999</v>
      </c>
      <c r="L20" s="146">
        <v>1.1399999999999999</v>
      </c>
      <c r="M20" s="146" t="s">
        <v>12</v>
      </c>
      <c r="N20" s="146">
        <v>1.54</v>
      </c>
      <c r="O20" s="146" t="s">
        <v>12</v>
      </c>
      <c r="P20" s="146">
        <v>1.94</v>
      </c>
      <c r="Q20" s="146" t="s">
        <v>12</v>
      </c>
      <c r="R20" s="146">
        <v>1.94</v>
      </c>
      <c r="S20" s="6"/>
      <c r="T20" s="6"/>
      <c r="U20" s="6"/>
      <c r="V20" s="6"/>
      <c r="W20" s="6"/>
      <c r="X20" s="6"/>
      <c r="Y20" s="6"/>
      <c r="Z20" s="6"/>
    </row>
    <row r="21" spans="1:26" ht="31.5">
      <c r="A21" s="146">
        <v>3</v>
      </c>
      <c r="B21" s="17" t="s">
        <v>31</v>
      </c>
      <c r="C21" s="11" t="s">
        <v>12</v>
      </c>
      <c r="D21" s="11" t="s">
        <v>12</v>
      </c>
      <c r="E21" s="11" t="s">
        <v>12</v>
      </c>
      <c r="F21" s="11" t="s">
        <v>12</v>
      </c>
      <c r="G21" s="11" t="s">
        <v>12</v>
      </c>
      <c r="H21" s="11" t="s">
        <v>12</v>
      </c>
      <c r="I21" s="11" t="s">
        <v>12</v>
      </c>
      <c r="J21" s="11" t="s">
        <v>12</v>
      </c>
      <c r="K21" s="11" t="s">
        <v>12</v>
      </c>
      <c r="L21" s="11" t="s">
        <v>12</v>
      </c>
      <c r="M21" s="18">
        <v>40</v>
      </c>
      <c r="N21" s="18">
        <v>35</v>
      </c>
      <c r="O21" s="18">
        <v>40</v>
      </c>
      <c r="P21" s="18">
        <v>35</v>
      </c>
      <c r="Q21" s="19">
        <v>40</v>
      </c>
      <c r="R21" s="19">
        <v>35</v>
      </c>
      <c r="S21" s="6"/>
      <c r="T21" s="6"/>
      <c r="U21" s="6"/>
      <c r="V21" s="6"/>
      <c r="W21" s="6"/>
      <c r="X21" s="6"/>
      <c r="Y21" s="6"/>
      <c r="Z21" s="6"/>
    </row>
    <row r="22" spans="1:26" ht="49.5">
      <c r="A22" s="146">
        <v>4</v>
      </c>
      <c r="B22" s="30" t="s">
        <v>331</v>
      </c>
      <c r="C22" s="1" t="s">
        <v>330</v>
      </c>
      <c r="D22" s="136" t="s">
        <v>12</v>
      </c>
      <c r="E22" s="136" t="s">
        <v>12</v>
      </c>
      <c r="F22" s="136" t="s">
        <v>12</v>
      </c>
      <c r="G22" s="136" t="s">
        <v>12</v>
      </c>
      <c r="H22" s="136">
        <v>144.1</v>
      </c>
      <c r="I22" s="136" t="s">
        <v>12</v>
      </c>
      <c r="J22" s="136">
        <v>144.1</v>
      </c>
      <c r="K22" s="136" t="s">
        <v>12</v>
      </c>
      <c r="L22" s="136">
        <v>144.1</v>
      </c>
      <c r="M22" s="136" t="s">
        <v>12</v>
      </c>
      <c r="N22" s="136">
        <v>144.1</v>
      </c>
      <c r="O22" s="136" t="s">
        <v>12</v>
      </c>
      <c r="P22" s="136">
        <v>144.1</v>
      </c>
      <c r="Q22" s="136" t="s">
        <v>12</v>
      </c>
      <c r="R22" s="136">
        <v>144.1</v>
      </c>
      <c r="S22" s="6"/>
      <c r="T22" s="6"/>
      <c r="U22" s="6"/>
      <c r="V22" s="6"/>
      <c r="W22" s="6"/>
      <c r="X22" s="6"/>
      <c r="Y22" s="6"/>
      <c r="Z22" s="6"/>
    </row>
    <row r="23" spans="1:26" ht="33">
      <c r="A23" s="146">
        <v>5</v>
      </c>
      <c r="B23" s="7" t="s">
        <v>389</v>
      </c>
      <c r="C23" s="7" t="s">
        <v>332</v>
      </c>
      <c r="D23" s="12"/>
      <c r="E23" s="12"/>
      <c r="F23" s="12">
        <v>5</v>
      </c>
      <c r="G23" s="12"/>
      <c r="H23" s="12">
        <v>10</v>
      </c>
      <c r="I23" s="12"/>
      <c r="J23" s="12">
        <v>15</v>
      </c>
      <c r="K23" s="12"/>
      <c r="L23" s="12">
        <v>20</v>
      </c>
      <c r="M23" s="12"/>
      <c r="N23" s="12">
        <v>25</v>
      </c>
      <c r="O23" s="12"/>
      <c r="P23" s="12">
        <v>30</v>
      </c>
      <c r="Q23" s="12"/>
      <c r="R23" s="12">
        <v>35</v>
      </c>
      <c r="S23" s="6"/>
      <c r="T23" s="6"/>
      <c r="U23" s="6"/>
      <c r="V23" s="6"/>
      <c r="W23" s="6"/>
      <c r="X23" s="6"/>
      <c r="Y23" s="6"/>
      <c r="Z23" s="6"/>
    </row>
    <row r="24" spans="1:26" ht="82.5">
      <c r="A24" s="146">
        <v>6</v>
      </c>
      <c r="B24" s="7" t="s">
        <v>388</v>
      </c>
      <c r="C24" s="12" t="s">
        <v>26</v>
      </c>
      <c r="D24" s="11" t="s">
        <v>12</v>
      </c>
      <c r="E24" s="11" t="s">
        <v>12</v>
      </c>
      <c r="F24" s="11" t="s">
        <v>12</v>
      </c>
      <c r="G24" s="11" t="s">
        <v>12</v>
      </c>
      <c r="H24" s="11">
        <v>7.3</v>
      </c>
      <c r="I24" s="11" t="s">
        <v>12</v>
      </c>
      <c r="J24" s="11">
        <v>19.600000000000001</v>
      </c>
      <c r="K24" s="11" t="s">
        <v>12</v>
      </c>
      <c r="L24" s="11">
        <v>52.6</v>
      </c>
      <c r="M24" s="11" t="s">
        <v>12</v>
      </c>
      <c r="N24" s="11">
        <v>84.5</v>
      </c>
      <c r="O24" s="11" t="s">
        <v>12</v>
      </c>
      <c r="P24" s="11">
        <v>90</v>
      </c>
      <c r="Q24" s="11" t="s">
        <v>12</v>
      </c>
      <c r="R24" s="11">
        <v>100</v>
      </c>
      <c r="S24" s="6"/>
      <c r="T24" s="6"/>
      <c r="U24" s="6"/>
      <c r="V24" s="6"/>
      <c r="W24" s="6"/>
      <c r="X24" s="6"/>
      <c r="Y24" s="6"/>
      <c r="Z24" s="6"/>
    </row>
    <row r="25" spans="1:26" ht="99">
      <c r="A25" s="146">
        <v>7</v>
      </c>
      <c r="B25" s="7" t="s">
        <v>333</v>
      </c>
      <c r="C25" s="11" t="s">
        <v>28</v>
      </c>
      <c r="D25" s="11" t="s">
        <v>12</v>
      </c>
      <c r="E25" s="11" t="s">
        <v>12</v>
      </c>
      <c r="F25" s="11" t="s">
        <v>12</v>
      </c>
      <c r="G25" s="11" t="s">
        <v>12</v>
      </c>
      <c r="H25" s="11">
        <v>5</v>
      </c>
      <c r="I25" s="11" t="s">
        <v>12</v>
      </c>
      <c r="J25" s="11">
        <v>10</v>
      </c>
      <c r="K25" s="11" t="s">
        <v>12</v>
      </c>
      <c r="L25" s="11">
        <v>15</v>
      </c>
      <c r="M25" s="11" t="s">
        <v>12</v>
      </c>
      <c r="N25" s="11">
        <v>20</v>
      </c>
      <c r="O25" s="11" t="s">
        <v>12</v>
      </c>
      <c r="P25" s="11">
        <v>25</v>
      </c>
      <c r="Q25" s="11" t="s">
        <v>12</v>
      </c>
      <c r="R25" s="11">
        <v>30</v>
      </c>
      <c r="S25" s="6"/>
      <c r="T25" s="6"/>
      <c r="U25" s="6"/>
      <c r="V25" s="6"/>
      <c r="W25" s="6"/>
      <c r="X25" s="6"/>
      <c r="Y25" s="6"/>
      <c r="Z25" s="6"/>
    </row>
    <row r="26" spans="1:26" ht="82.5">
      <c r="A26" s="146">
        <v>8</v>
      </c>
      <c r="B26" s="7" t="s">
        <v>390</v>
      </c>
      <c r="C26" s="12" t="s">
        <v>28</v>
      </c>
      <c r="D26" s="11" t="s">
        <v>12</v>
      </c>
      <c r="E26" s="11" t="s">
        <v>12</v>
      </c>
      <c r="F26" s="11">
        <v>1</v>
      </c>
      <c r="G26" s="11" t="s">
        <v>12</v>
      </c>
      <c r="H26" s="11" t="s">
        <v>12</v>
      </c>
      <c r="I26" s="11" t="s">
        <v>12</v>
      </c>
      <c r="J26" s="11" t="s">
        <v>12</v>
      </c>
      <c r="K26" s="11" t="s">
        <v>12</v>
      </c>
      <c r="L26" s="11" t="s">
        <v>12</v>
      </c>
      <c r="M26" s="11" t="s">
        <v>12</v>
      </c>
      <c r="N26" s="11" t="s">
        <v>12</v>
      </c>
      <c r="O26" s="11" t="s">
        <v>12</v>
      </c>
      <c r="P26" s="11" t="s">
        <v>12</v>
      </c>
      <c r="Q26" s="11" t="s">
        <v>12</v>
      </c>
      <c r="R26" s="11" t="s">
        <v>12</v>
      </c>
      <c r="S26" s="6"/>
      <c r="T26" s="6"/>
      <c r="U26" s="6"/>
      <c r="V26" s="6"/>
      <c r="W26" s="6"/>
      <c r="X26" s="6"/>
      <c r="Y26" s="6"/>
      <c r="Z26" s="6"/>
    </row>
    <row r="27" spans="1:26" ht="82.5">
      <c r="A27" s="146">
        <v>9</v>
      </c>
      <c r="B27" s="7" t="s">
        <v>391</v>
      </c>
      <c r="C27" s="12" t="s">
        <v>28</v>
      </c>
      <c r="D27" s="11" t="s">
        <v>12</v>
      </c>
      <c r="E27" s="11" t="s">
        <v>12</v>
      </c>
      <c r="F27" s="11" t="s">
        <v>12</v>
      </c>
      <c r="G27" s="11" t="s">
        <v>12</v>
      </c>
      <c r="H27" s="11">
        <v>1</v>
      </c>
      <c r="I27" s="11" t="s">
        <v>12</v>
      </c>
      <c r="J27" s="11" t="s">
        <v>12</v>
      </c>
      <c r="K27" s="11" t="s">
        <v>12</v>
      </c>
      <c r="L27" s="11" t="s">
        <v>12</v>
      </c>
      <c r="M27" s="11" t="s">
        <v>12</v>
      </c>
      <c r="N27" s="11" t="s">
        <v>12</v>
      </c>
      <c r="O27" s="11" t="s">
        <v>12</v>
      </c>
      <c r="P27" s="11" t="s">
        <v>12</v>
      </c>
      <c r="Q27" s="11" t="s">
        <v>12</v>
      </c>
      <c r="R27" s="11" t="s">
        <v>12</v>
      </c>
      <c r="S27" s="6"/>
      <c r="T27" s="6"/>
      <c r="U27" s="6"/>
      <c r="V27" s="6"/>
      <c r="W27" s="6"/>
      <c r="X27" s="6"/>
      <c r="Y27" s="6"/>
      <c r="Z27" s="6"/>
    </row>
    <row r="28" spans="1:26" ht="115.5">
      <c r="A28" s="146">
        <v>10</v>
      </c>
      <c r="B28" s="7" t="s">
        <v>392</v>
      </c>
      <c r="C28" s="12" t="s">
        <v>28</v>
      </c>
      <c r="D28" s="11" t="s">
        <v>12</v>
      </c>
      <c r="E28" s="11" t="s">
        <v>12</v>
      </c>
      <c r="F28" s="11" t="s">
        <v>12</v>
      </c>
      <c r="G28" s="11" t="s">
        <v>12</v>
      </c>
      <c r="H28" s="11">
        <v>1</v>
      </c>
      <c r="I28" s="11" t="s">
        <v>12</v>
      </c>
      <c r="J28" s="11" t="s">
        <v>12</v>
      </c>
      <c r="K28" s="11" t="s">
        <v>12</v>
      </c>
      <c r="L28" s="11" t="s">
        <v>12</v>
      </c>
      <c r="M28" s="11" t="s">
        <v>12</v>
      </c>
      <c r="N28" s="11" t="s">
        <v>12</v>
      </c>
      <c r="O28" s="11" t="s">
        <v>12</v>
      </c>
      <c r="P28" s="11" t="s">
        <v>12</v>
      </c>
      <c r="Q28" s="11" t="s">
        <v>12</v>
      </c>
      <c r="R28" s="11" t="s">
        <v>12</v>
      </c>
      <c r="S28" s="6"/>
      <c r="T28" s="6"/>
      <c r="U28" s="6"/>
      <c r="V28" s="6"/>
      <c r="W28" s="6"/>
      <c r="X28" s="6"/>
      <c r="Y28" s="6"/>
      <c r="Z28" s="6"/>
    </row>
    <row r="29" spans="1:26" ht="94.5">
      <c r="A29" s="146">
        <v>11</v>
      </c>
      <c r="B29" s="145" t="s">
        <v>334</v>
      </c>
      <c r="C29" s="138" t="s">
        <v>335</v>
      </c>
      <c r="D29" s="11" t="s">
        <v>12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v>1</v>
      </c>
      <c r="K29" s="11" t="s">
        <v>12</v>
      </c>
      <c r="L29" s="11" t="s">
        <v>12</v>
      </c>
      <c r="M29" s="11" t="s">
        <v>12</v>
      </c>
      <c r="N29" s="11" t="s">
        <v>12</v>
      </c>
      <c r="O29" s="11" t="s">
        <v>12</v>
      </c>
      <c r="P29" s="11" t="s">
        <v>12</v>
      </c>
      <c r="Q29" s="11" t="s">
        <v>12</v>
      </c>
      <c r="R29" s="11" t="s">
        <v>12</v>
      </c>
      <c r="S29" s="6"/>
      <c r="T29" s="6"/>
      <c r="U29" s="6"/>
      <c r="V29" s="6"/>
      <c r="W29" s="6"/>
      <c r="X29" s="6"/>
      <c r="Y29" s="6"/>
      <c r="Z29" s="6"/>
    </row>
    <row r="30" spans="1:26" ht="60">
      <c r="A30" s="146">
        <v>12</v>
      </c>
      <c r="B30" s="139" t="s">
        <v>336</v>
      </c>
      <c r="C30" s="11" t="s">
        <v>26</v>
      </c>
      <c r="D30" s="11"/>
      <c r="E30" s="11"/>
      <c r="F30" s="11"/>
      <c r="G30" s="11"/>
      <c r="H30" s="11" t="s">
        <v>12</v>
      </c>
      <c r="I30" s="11" t="s">
        <v>12</v>
      </c>
      <c r="J30" s="11" t="s">
        <v>12</v>
      </c>
      <c r="K30" s="11" t="s">
        <v>12</v>
      </c>
      <c r="L30" s="11" t="s">
        <v>12</v>
      </c>
      <c r="M30" s="11">
        <v>1.83</v>
      </c>
      <c r="N30" s="11">
        <v>1.83</v>
      </c>
      <c r="O30" s="11">
        <v>7.32</v>
      </c>
      <c r="P30" s="11">
        <v>7.32</v>
      </c>
      <c r="Q30" s="11">
        <v>7.32</v>
      </c>
      <c r="R30" s="11">
        <v>7.32</v>
      </c>
      <c r="S30" s="6"/>
      <c r="T30" s="6"/>
      <c r="U30" s="6"/>
      <c r="V30" s="6"/>
      <c r="W30" s="6"/>
      <c r="X30" s="6"/>
      <c r="Y30" s="6"/>
      <c r="Z30" s="6"/>
    </row>
    <row r="31" spans="1:26">
      <c r="A31" s="170" t="s">
        <v>17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9"/>
      <c r="Q31" s="7"/>
      <c r="R31" s="7"/>
    </row>
    <row r="32" spans="1:26">
      <c r="A32" s="175" t="s">
        <v>10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6"/>
      <c r="Q32" s="7"/>
      <c r="R32" s="7"/>
    </row>
    <row r="33" spans="1:26" ht="49.5">
      <c r="A33" s="146">
        <v>1</v>
      </c>
      <c r="B33" s="5" t="s">
        <v>18</v>
      </c>
      <c r="C33" s="146" t="s">
        <v>11</v>
      </c>
      <c r="D33" s="146">
        <v>232</v>
      </c>
      <c r="E33" s="146">
        <v>321</v>
      </c>
      <c r="F33" s="146">
        <v>321</v>
      </c>
      <c r="G33" s="146">
        <v>348</v>
      </c>
      <c r="H33" s="146">
        <v>348</v>
      </c>
      <c r="I33" s="146">
        <v>359</v>
      </c>
      <c r="J33" s="146">
        <v>359</v>
      </c>
      <c r="K33" s="146">
        <v>359</v>
      </c>
      <c r="L33" s="146">
        <v>359</v>
      </c>
      <c r="M33" s="146" t="s">
        <v>12</v>
      </c>
      <c r="N33" s="146">
        <v>359</v>
      </c>
      <c r="O33" s="146" t="s">
        <v>12</v>
      </c>
      <c r="P33" s="146">
        <v>359</v>
      </c>
      <c r="Q33" s="146" t="s">
        <v>12</v>
      </c>
      <c r="R33" s="146">
        <v>359</v>
      </c>
      <c r="S33" s="6"/>
      <c r="T33" s="6"/>
      <c r="U33" s="6"/>
      <c r="V33" s="6"/>
      <c r="W33" s="6"/>
      <c r="X33" s="6"/>
      <c r="Y33" s="6"/>
      <c r="Z33" s="6"/>
    </row>
    <row r="34" spans="1:26">
      <c r="A34" s="146">
        <v>1</v>
      </c>
      <c r="B34" s="146">
        <v>2</v>
      </c>
      <c r="C34" s="146">
        <v>3</v>
      </c>
      <c r="D34" s="146">
        <v>4</v>
      </c>
      <c r="E34" s="147">
        <v>5</v>
      </c>
      <c r="F34" s="148"/>
      <c r="G34" s="147">
        <v>6</v>
      </c>
      <c r="H34" s="148"/>
      <c r="I34" s="9">
        <v>7</v>
      </c>
      <c r="J34" s="148"/>
      <c r="K34" s="147">
        <v>8</v>
      </c>
      <c r="L34" s="148"/>
      <c r="M34" s="147">
        <v>9</v>
      </c>
      <c r="N34" s="148"/>
      <c r="O34" s="147">
        <v>10</v>
      </c>
      <c r="P34" s="148"/>
      <c r="Q34" s="147">
        <v>11</v>
      </c>
      <c r="R34" s="148"/>
      <c r="S34" s="6"/>
      <c r="T34" s="6"/>
      <c r="U34" s="6"/>
      <c r="V34" s="6"/>
      <c r="W34" s="6"/>
      <c r="X34" s="6"/>
      <c r="Y34" s="6"/>
      <c r="Z34" s="6"/>
    </row>
    <row r="35" spans="1:26">
      <c r="A35" s="175" t="s">
        <v>13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6"/>
      <c r="Q35" s="7"/>
      <c r="R35" s="7"/>
    </row>
    <row r="36" spans="1:26" ht="33">
      <c r="A36" s="146">
        <v>2</v>
      </c>
      <c r="B36" s="5" t="s">
        <v>19</v>
      </c>
      <c r="C36" s="146" t="s">
        <v>20</v>
      </c>
      <c r="D36" s="146">
        <v>3.76</v>
      </c>
      <c r="E36" s="146">
        <v>4.4000000000000004</v>
      </c>
      <c r="F36" s="146">
        <v>4.4000000000000004</v>
      </c>
      <c r="G36" s="146">
        <v>4.7</v>
      </c>
      <c r="H36" s="146">
        <v>4.7</v>
      </c>
      <c r="I36" s="146">
        <v>5.04</v>
      </c>
      <c r="J36" s="146">
        <v>5.04</v>
      </c>
      <c r="K36" s="146">
        <v>5.04</v>
      </c>
      <c r="L36" s="146">
        <v>5.04</v>
      </c>
      <c r="M36" s="146" t="s">
        <v>12</v>
      </c>
      <c r="N36" s="146">
        <v>5.04</v>
      </c>
      <c r="O36" s="146" t="s">
        <v>12</v>
      </c>
      <c r="P36" s="146">
        <v>5.04</v>
      </c>
      <c r="Q36" s="146" t="s">
        <v>12</v>
      </c>
      <c r="R36" s="146">
        <v>5.04</v>
      </c>
      <c r="S36" s="8"/>
      <c r="T36" s="8"/>
      <c r="U36" s="8"/>
      <c r="V36" s="8"/>
      <c r="W36" s="8"/>
      <c r="X36" s="8"/>
      <c r="Y36" s="8"/>
      <c r="Z36" s="8"/>
    </row>
    <row r="37" spans="1:26">
      <c r="A37" s="170" t="s">
        <v>21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9"/>
      <c r="Q37" s="7"/>
      <c r="R37" s="7"/>
    </row>
    <row r="38" spans="1:26">
      <c r="A38" s="175" t="s">
        <v>10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6"/>
      <c r="Q38" s="7"/>
      <c r="R38" s="7"/>
    </row>
    <row r="39" spans="1:26" ht="49.5">
      <c r="A39" s="146">
        <v>1</v>
      </c>
      <c r="B39" s="10" t="s">
        <v>22</v>
      </c>
      <c r="C39" s="146" t="s">
        <v>11</v>
      </c>
      <c r="D39" s="146">
        <v>0</v>
      </c>
      <c r="E39" s="146">
        <v>0</v>
      </c>
      <c r="F39" s="146">
        <v>0</v>
      </c>
      <c r="G39" s="146">
        <v>18</v>
      </c>
      <c r="H39" s="146">
        <v>18</v>
      </c>
      <c r="I39" s="146">
        <v>35</v>
      </c>
      <c r="J39" s="146">
        <v>35</v>
      </c>
      <c r="K39" s="146">
        <v>55</v>
      </c>
      <c r="L39" s="146">
        <v>55</v>
      </c>
      <c r="M39" s="146">
        <v>75</v>
      </c>
      <c r="N39" s="146">
        <v>75</v>
      </c>
      <c r="O39" s="146" t="s">
        <v>12</v>
      </c>
      <c r="P39" s="146">
        <v>95</v>
      </c>
      <c r="Q39" s="146" t="s">
        <v>12</v>
      </c>
      <c r="R39" s="146">
        <v>95</v>
      </c>
      <c r="S39" s="6"/>
      <c r="T39" s="6"/>
      <c r="U39" s="6"/>
      <c r="V39" s="6"/>
      <c r="W39" s="6"/>
      <c r="X39" s="6"/>
      <c r="Y39" s="6"/>
      <c r="Z39" s="6"/>
    </row>
    <row r="40" spans="1:26">
      <c r="A40" s="175" t="s">
        <v>13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6"/>
      <c r="Q40" s="7"/>
      <c r="R40" s="7"/>
    </row>
    <row r="41" spans="1:26" ht="49.5">
      <c r="A41" s="146">
        <v>2</v>
      </c>
      <c r="B41" s="7" t="s">
        <v>23</v>
      </c>
      <c r="C41" s="146" t="s">
        <v>15</v>
      </c>
      <c r="D41" s="146">
        <v>0</v>
      </c>
      <c r="E41" s="146">
        <v>0</v>
      </c>
      <c r="F41" s="146">
        <v>0</v>
      </c>
      <c r="G41" s="146">
        <v>0.37</v>
      </c>
      <c r="H41" s="146">
        <v>0.37</v>
      </c>
      <c r="I41" s="146">
        <v>0.72</v>
      </c>
      <c r="J41" s="146">
        <v>0.72</v>
      </c>
      <c r="K41" s="146">
        <v>1.1399999999999999</v>
      </c>
      <c r="L41" s="146">
        <v>1.1399999999999999</v>
      </c>
      <c r="M41" s="146">
        <v>1.54</v>
      </c>
      <c r="N41" s="146">
        <v>1.54</v>
      </c>
      <c r="O41" s="146" t="s">
        <v>12</v>
      </c>
      <c r="P41" s="146">
        <v>1.94</v>
      </c>
      <c r="Q41" s="146" t="s">
        <v>12</v>
      </c>
      <c r="R41" s="146">
        <v>1.94</v>
      </c>
      <c r="S41" s="6"/>
      <c r="T41" s="6"/>
      <c r="U41" s="6"/>
      <c r="V41" s="6"/>
      <c r="W41" s="6"/>
      <c r="X41" s="6"/>
      <c r="Y41" s="6"/>
      <c r="Z41" s="6"/>
    </row>
    <row r="42" spans="1:26">
      <c r="A42" s="170" t="s">
        <v>24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9"/>
      <c r="Q42" s="7"/>
      <c r="R42" s="7"/>
    </row>
    <row r="43" spans="1:26">
      <c r="A43" s="173" t="s">
        <v>10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7"/>
      <c r="R43" s="7"/>
    </row>
    <row r="44" spans="1:26" ht="33">
      <c r="A44" s="11">
        <v>1</v>
      </c>
      <c r="B44" s="10" t="s">
        <v>25</v>
      </c>
      <c r="C44" s="11" t="s">
        <v>26</v>
      </c>
      <c r="D44" s="11">
        <v>0</v>
      </c>
      <c r="E44" s="11">
        <v>4.82</v>
      </c>
      <c r="F44" s="11">
        <v>4.82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"/>
      <c r="T44" s="1"/>
      <c r="U44" s="1"/>
      <c r="V44" s="1"/>
      <c r="W44" s="1"/>
      <c r="X44" s="1"/>
      <c r="Y44" s="1"/>
      <c r="Z44" s="1"/>
    </row>
    <row r="45" spans="1:26">
      <c r="A45" s="173" t="s">
        <v>13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2"/>
      <c r="R45" s="12"/>
      <c r="S45" s="1"/>
      <c r="T45" s="1"/>
      <c r="U45" s="1"/>
      <c r="V45" s="1"/>
      <c r="W45" s="1"/>
      <c r="X45" s="1"/>
      <c r="Y45" s="1"/>
      <c r="Z45" s="1"/>
    </row>
    <row r="46" spans="1:26" ht="49.5">
      <c r="A46" s="11">
        <v>2</v>
      </c>
      <c r="B46" s="10" t="s">
        <v>27</v>
      </c>
      <c r="C46" s="11" t="s">
        <v>28</v>
      </c>
      <c r="D46" s="11">
        <v>0</v>
      </c>
      <c r="E46" s="11">
        <v>27</v>
      </c>
      <c r="F46" s="11">
        <v>27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3"/>
      <c r="T46" s="13"/>
      <c r="U46" s="13"/>
      <c r="V46" s="13"/>
      <c r="W46" s="13"/>
      <c r="X46" s="13"/>
      <c r="Y46" s="13"/>
      <c r="Z46" s="13"/>
    </row>
    <row r="47" spans="1:26">
      <c r="A47" s="170" t="s">
        <v>29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N47" s="172"/>
      <c r="O47" s="172"/>
      <c r="P47" s="172"/>
      <c r="Q47" s="172"/>
      <c r="R47" s="172"/>
      <c r="S47" s="13"/>
      <c r="T47" s="13"/>
      <c r="U47" s="13"/>
      <c r="V47" s="13"/>
      <c r="W47" s="13"/>
      <c r="X47" s="13"/>
      <c r="Y47" s="13"/>
      <c r="Z47" s="13"/>
    </row>
    <row r="48" spans="1:26">
      <c r="A48" s="173" t="s">
        <v>10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4"/>
      <c r="R48" s="174"/>
      <c r="S48" s="13"/>
      <c r="T48" s="13"/>
      <c r="U48" s="13"/>
      <c r="V48" s="13"/>
      <c r="W48" s="13"/>
      <c r="X48" s="13"/>
      <c r="Y48" s="13"/>
      <c r="Z48" s="13"/>
    </row>
    <row r="49" spans="1:26">
      <c r="A49" s="146">
        <v>1</v>
      </c>
      <c r="B49" s="146">
        <v>2</v>
      </c>
      <c r="C49" s="146">
        <v>3</v>
      </c>
      <c r="D49" s="146">
        <v>4</v>
      </c>
      <c r="E49" s="175">
        <v>5</v>
      </c>
      <c r="F49" s="176"/>
      <c r="G49" s="175">
        <v>6</v>
      </c>
      <c r="H49" s="176"/>
      <c r="I49" s="9">
        <v>7</v>
      </c>
      <c r="J49" s="148"/>
      <c r="K49" s="175">
        <v>8</v>
      </c>
      <c r="L49" s="176"/>
      <c r="M49" s="175">
        <v>9</v>
      </c>
      <c r="N49" s="176"/>
      <c r="O49" s="175">
        <v>10</v>
      </c>
      <c r="P49" s="176"/>
      <c r="Q49" s="175">
        <v>11</v>
      </c>
      <c r="R49" s="176"/>
      <c r="S49" s="13"/>
      <c r="T49" s="13"/>
      <c r="U49" s="13"/>
      <c r="V49" s="13"/>
      <c r="W49" s="13"/>
      <c r="X49" s="13"/>
      <c r="Y49" s="13"/>
      <c r="Z49" s="13"/>
    </row>
    <row r="50" spans="1:26" ht="132">
      <c r="A50" s="11">
        <v>1</v>
      </c>
      <c r="B50" s="5" t="s">
        <v>30</v>
      </c>
      <c r="C50" s="11" t="s">
        <v>12</v>
      </c>
      <c r="D50" s="11" t="s">
        <v>12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 t="s">
        <v>12</v>
      </c>
      <c r="K50" s="11" t="s">
        <v>12</v>
      </c>
      <c r="L50" s="11" t="s">
        <v>12</v>
      </c>
      <c r="M50" s="14">
        <v>28</v>
      </c>
      <c r="N50" s="14">
        <v>28</v>
      </c>
      <c r="O50" s="14">
        <v>28</v>
      </c>
      <c r="P50" s="14">
        <v>28</v>
      </c>
      <c r="Q50" s="14">
        <v>28</v>
      </c>
      <c r="R50" s="14">
        <v>28</v>
      </c>
      <c r="S50" s="13"/>
      <c r="T50" s="13"/>
      <c r="U50" s="13"/>
      <c r="V50" s="13"/>
      <c r="W50" s="13"/>
      <c r="X50" s="13"/>
      <c r="Y50" s="13"/>
      <c r="Z50" s="13"/>
    </row>
    <row r="51" spans="1:26">
      <c r="A51" s="168" t="s">
        <v>13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5"/>
      <c r="R51" s="16"/>
    </row>
    <row r="52" spans="1:26" ht="31.5">
      <c r="A52" s="146">
        <v>2</v>
      </c>
      <c r="B52" s="17" t="s">
        <v>31</v>
      </c>
      <c r="C52" s="11" t="s">
        <v>12</v>
      </c>
      <c r="D52" s="11" t="s">
        <v>12</v>
      </c>
      <c r="E52" s="11" t="s">
        <v>12</v>
      </c>
      <c r="F52" s="11" t="s">
        <v>12</v>
      </c>
      <c r="G52" s="11" t="s">
        <v>12</v>
      </c>
      <c r="H52" s="11" t="s">
        <v>12</v>
      </c>
      <c r="I52" s="11" t="s">
        <v>12</v>
      </c>
      <c r="J52" s="11" t="s">
        <v>12</v>
      </c>
      <c r="K52" s="11" t="s">
        <v>12</v>
      </c>
      <c r="L52" s="11" t="s">
        <v>12</v>
      </c>
      <c r="M52" s="18">
        <v>35</v>
      </c>
      <c r="N52" s="18">
        <v>35</v>
      </c>
      <c r="O52" s="18">
        <v>35</v>
      </c>
      <c r="P52" s="18">
        <v>35</v>
      </c>
      <c r="Q52" s="19">
        <v>35</v>
      </c>
      <c r="R52" s="19">
        <v>35</v>
      </c>
    </row>
    <row r="53" spans="1:26">
      <c r="A53" s="1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</row>
    <row r="54" spans="1:26">
      <c r="A54" s="1"/>
      <c r="B54" s="1"/>
      <c r="C54" s="1"/>
      <c r="D54" s="1"/>
      <c r="G54" s="1"/>
      <c r="H54" s="1"/>
      <c r="I54" s="1"/>
      <c r="J54" s="1"/>
      <c r="K54" s="1"/>
      <c r="L54" s="1"/>
      <c r="O54" s="1"/>
      <c r="P54" s="1"/>
      <c r="Q54" s="1"/>
      <c r="R54" s="1"/>
    </row>
    <row r="55" spans="1:26">
      <c r="A55" s="1"/>
      <c r="B55" s="1"/>
      <c r="C55" s="1"/>
      <c r="D55" s="1"/>
      <c r="G55" s="1"/>
      <c r="H55" s="1"/>
      <c r="I55" s="1"/>
      <c r="J55" s="1"/>
      <c r="K55" s="1"/>
      <c r="L55" s="1"/>
      <c r="O55" s="1"/>
      <c r="P55" s="1"/>
      <c r="Q55" s="1"/>
      <c r="R55" s="1"/>
    </row>
    <row r="56" spans="1:26">
      <c r="A56" s="1"/>
      <c r="B56" s="1"/>
      <c r="C56" s="1"/>
      <c r="D56" s="1"/>
      <c r="G56" s="1"/>
      <c r="H56" s="1"/>
      <c r="I56" s="1"/>
      <c r="J56" s="1"/>
      <c r="K56" s="1"/>
      <c r="L56" s="1"/>
      <c r="O56" s="1"/>
      <c r="P56" s="1"/>
      <c r="Q56" s="1"/>
      <c r="R56" s="1"/>
    </row>
    <row r="57" spans="1:26">
      <c r="A57" s="1"/>
      <c r="B57" s="1"/>
      <c r="C57" s="1"/>
      <c r="D57" s="1"/>
      <c r="G57" s="1"/>
      <c r="H57" s="1"/>
      <c r="I57" s="1"/>
      <c r="J57" s="1"/>
      <c r="K57" s="1"/>
      <c r="L57" s="1"/>
      <c r="O57" s="1"/>
      <c r="P57" s="1"/>
      <c r="Q57" s="1"/>
      <c r="R57" s="1"/>
    </row>
    <row r="58" spans="1:26">
      <c r="A58" s="1"/>
      <c r="B58" s="1"/>
      <c r="C58" s="1"/>
      <c r="D58" s="1"/>
      <c r="G58" s="1"/>
      <c r="H58" s="1"/>
      <c r="I58" s="1"/>
      <c r="J58" s="1"/>
      <c r="K58" s="1"/>
      <c r="L58" s="1"/>
      <c r="O58" s="1"/>
      <c r="P58" s="1"/>
      <c r="Q58" s="1"/>
      <c r="R58" s="1"/>
    </row>
    <row r="59" spans="1:26">
      <c r="A59" s="1"/>
      <c r="B59" s="1"/>
      <c r="C59" s="1"/>
      <c r="D59" s="1"/>
      <c r="G59" s="1"/>
      <c r="H59" s="1"/>
      <c r="I59" s="1"/>
      <c r="J59" s="1"/>
      <c r="K59" s="1"/>
      <c r="L59" s="1"/>
      <c r="O59" s="1"/>
      <c r="P59" s="1"/>
      <c r="Q59" s="1"/>
      <c r="R59" s="1"/>
    </row>
    <row r="60" spans="1:26">
      <c r="A60" s="1"/>
      <c r="B60" s="1"/>
      <c r="C60" s="1"/>
      <c r="D60" s="1"/>
      <c r="G60" s="1"/>
      <c r="H60" s="1"/>
      <c r="I60" s="1"/>
      <c r="J60" s="1"/>
      <c r="K60" s="1"/>
      <c r="L60" s="1"/>
      <c r="O60" s="1"/>
      <c r="P60" s="1"/>
      <c r="Q60" s="1"/>
      <c r="R60" s="1"/>
    </row>
    <row r="61" spans="1:26">
      <c r="A61" s="1"/>
      <c r="B61" s="1"/>
      <c r="C61" s="1"/>
      <c r="D61" s="1"/>
      <c r="G61" s="1"/>
      <c r="H61" s="1"/>
      <c r="I61" s="1"/>
      <c r="J61" s="1"/>
      <c r="K61" s="1"/>
      <c r="L61" s="1"/>
      <c r="O61" s="1"/>
      <c r="P61" s="1"/>
      <c r="Q61" s="1"/>
      <c r="R61" s="1"/>
    </row>
    <row r="62" spans="1:26">
      <c r="A62" s="1"/>
      <c r="B62" s="1"/>
      <c r="C62" s="1"/>
      <c r="D62" s="1"/>
      <c r="G62" s="1"/>
      <c r="H62" s="1"/>
      <c r="I62" s="1"/>
      <c r="J62" s="1"/>
      <c r="K62" s="1"/>
      <c r="L62" s="1"/>
      <c r="O62" s="1"/>
      <c r="P62" s="1"/>
      <c r="Q62" s="1"/>
      <c r="R62" s="1"/>
    </row>
    <row r="63" spans="1:26">
      <c r="A63" s="1"/>
      <c r="B63" s="1"/>
      <c r="C63" s="1"/>
      <c r="D63" s="1"/>
      <c r="G63" s="1"/>
      <c r="H63" s="1"/>
      <c r="I63" s="1"/>
      <c r="J63" s="1"/>
      <c r="K63" s="1"/>
      <c r="L63" s="1"/>
      <c r="O63" s="1"/>
      <c r="P63" s="1"/>
      <c r="Q63" s="1"/>
      <c r="R63" s="1"/>
    </row>
    <row r="64" spans="1:26">
      <c r="A64" s="1"/>
      <c r="B64" s="1"/>
      <c r="C64" s="1"/>
      <c r="D64" s="1"/>
      <c r="G64" s="1"/>
      <c r="H64" s="1"/>
      <c r="I64" s="1"/>
      <c r="J64" s="1"/>
      <c r="K64" s="1"/>
      <c r="L64" s="1"/>
      <c r="O64" s="1"/>
      <c r="P64" s="1"/>
      <c r="Q64" s="1"/>
      <c r="R64" s="1"/>
    </row>
    <row r="65" spans="1:18">
      <c r="A65" s="1"/>
      <c r="B65" s="1"/>
      <c r="C65" s="1"/>
      <c r="D65" s="1"/>
      <c r="G65" s="1"/>
      <c r="H65" s="1"/>
      <c r="I65" s="1"/>
      <c r="J65" s="1"/>
      <c r="K65" s="1"/>
      <c r="L65" s="1"/>
      <c r="O65" s="1"/>
      <c r="P65" s="1"/>
      <c r="Q65" s="1"/>
      <c r="R65" s="1"/>
    </row>
    <row r="66" spans="1:18">
      <c r="A66" s="1"/>
      <c r="B66" s="1"/>
      <c r="C66" s="1"/>
      <c r="D66" s="1"/>
      <c r="G66" s="1"/>
      <c r="H66" s="1"/>
      <c r="I66" s="1"/>
      <c r="J66" s="1"/>
      <c r="K66" s="1"/>
      <c r="L66" s="1"/>
      <c r="O66" s="1"/>
      <c r="P66" s="1"/>
      <c r="Q66" s="1"/>
      <c r="R66" s="1"/>
    </row>
    <row r="67" spans="1:18">
      <c r="A67" s="1"/>
      <c r="B67" s="1"/>
      <c r="C67" s="1"/>
      <c r="D67" s="1"/>
      <c r="G67" s="1"/>
      <c r="H67" s="1"/>
      <c r="I67" s="1"/>
      <c r="J67" s="1"/>
      <c r="K67" s="1"/>
      <c r="L67" s="1"/>
      <c r="O67" s="1"/>
      <c r="P67" s="1"/>
      <c r="Q67" s="1"/>
      <c r="R67" s="1"/>
    </row>
    <row r="68" spans="1:18">
      <c r="A68" s="1"/>
      <c r="B68" s="1"/>
      <c r="C68" s="1"/>
      <c r="D68" s="1"/>
      <c r="G68" s="1"/>
      <c r="H68" s="1"/>
      <c r="I68" s="1"/>
      <c r="J68" s="1"/>
      <c r="K68" s="1"/>
      <c r="L68" s="1"/>
      <c r="O68" s="1"/>
      <c r="P68" s="1"/>
      <c r="Q68" s="1"/>
      <c r="R68" s="1"/>
    </row>
    <row r="69" spans="1:18">
      <c r="A69" s="1"/>
      <c r="B69" s="1"/>
      <c r="C69" s="1"/>
      <c r="D69" s="1"/>
      <c r="G69" s="1"/>
      <c r="H69" s="1"/>
      <c r="I69" s="1"/>
      <c r="J69" s="1"/>
      <c r="K69" s="1"/>
      <c r="L69" s="1"/>
      <c r="O69" s="1"/>
      <c r="P69" s="1"/>
      <c r="Q69" s="1"/>
      <c r="R69" s="1"/>
    </row>
    <row r="70" spans="1:18">
      <c r="A70" s="1"/>
      <c r="B70" s="1"/>
      <c r="C70" s="1"/>
      <c r="D70" s="1"/>
      <c r="G70" s="1"/>
      <c r="H70" s="1"/>
      <c r="I70" s="1"/>
      <c r="J70" s="1"/>
      <c r="K70" s="1"/>
      <c r="L70" s="1"/>
      <c r="O70" s="1"/>
      <c r="P70" s="1"/>
      <c r="Q70" s="1"/>
      <c r="R70" s="1"/>
    </row>
    <row r="71" spans="1:18">
      <c r="A71" s="1"/>
      <c r="B71" s="1"/>
      <c r="C71" s="1"/>
      <c r="D71" s="1"/>
      <c r="G71" s="1"/>
      <c r="H71" s="1"/>
      <c r="I71" s="1"/>
      <c r="J71" s="1"/>
      <c r="K71" s="1"/>
      <c r="L71" s="1"/>
      <c r="O71" s="1"/>
      <c r="P71" s="1"/>
      <c r="Q71" s="1"/>
      <c r="R71" s="1"/>
    </row>
    <row r="72" spans="1:18">
      <c r="A72" s="1"/>
      <c r="B72" s="1"/>
      <c r="C72" s="1"/>
      <c r="D72" s="1"/>
      <c r="G72" s="1"/>
      <c r="H72" s="1"/>
      <c r="I72" s="1"/>
      <c r="J72" s="1"/>
      <c r="K72" s="1"/>
      <c r="L72" s="1"/>
      <c r="O72" s="1"/>
      <c r="P72" s="1"/>
      <c r="Q72" s="1"/>
      <c r="R72" s="1"/>
    </row>
    <row r="73" spans="1:18">
      <c r="A73" s="1"/>
      <c r="B73" s="1"/>
      <c r="C73" s="1"/>
      <c r="D73" s="1"/>
      <c r="G73" s="1"/>
      <c r="H73" s="1"/>
      <c r="I73" s="1"/>
      <c r="J73" s="1"/>
      <c r="K73" s="1"/>
      <c r="L73" s="1"/>
      <c r="O73" s="1"/>
      <c r="P73" s="1"/>
      <c r="Q73" s="1"/>
      <c r="R73" s="1"/>
    </row>
    <row r="74" spans="1:18">
      <c r="A74" s="1"/>
      <c r="B74" s="1"/>
      <c r="C74" s="1"/>
      <c r="D74" s="1"/>
      <c r="G74" s="1"/>
      <c r="H74" s="1"/>
      <c r="I74" s="1"/>
      <c r="J74" s="1"/>
      <c r="K74" s="1"/>
      <c r="L74" s="1"/>
      <c r="O74" s="1"/>
      <c r="P74" s="1"/>
      <c r="Q74" s="1"/>
      <c r="R74" s="1"/>
    </row>
    <row r="75" spans="1:18">
      <c r="A75" s="1"/>
      <c r="B75" s="1"/>
      <c r="C75" s="1"/>
      <c r="D75" s="1"/>
      <c r="G75" s="1"/>
      <c r="H75" s="1"/>
      <c r="I75" s="1"/>
      <c r="J75" s="1"/>
      <c r="K75" s="1"/>
      <c r="L75" s="1"/>
      <c r="O75" s="1"/>
      <c r="P75" s="1"/>
      <c r="Q75" s="1"/>
      <c r="R75" s="1"/>
    </row>
    <row r="76" spans="1:18">
      <c r="A76" s="1"/>
      <c r="B76" s="1"/>
      <c r="C76" s="1"/>
      <c r="D76" s="1"/>
      <c r="G76" s="1"/>
      <c r="H76" s="1"/>
      <c r="I76" s="1"/>
      <c r="J76" s="1"/>
      <c r="K76" s="1"/>
      <c r="L76" s="1"/>
      <c r="O76" s="1"/>
      <c r="P76" s="1"/>
      <c r="Q76" s="1"/>
      <c r="R76" s="1"/>
    </row>
    <row r="77" spans="1:18">
      <c r="A77" s="1"/>
      <c r="B77" s="1"/>
      <c r="C77" s="1"/>
      <c r="D77" s="1"/>
      <c r="G77" s="1"/>
      <c r="H77" s="1"/>
      <c r="I77" s="1"/>
      <c r="J77" s="1"/>
      <c r="K77" s="1"/>
      <c r="L77" s="1"/>
      <c r="O77" s="1"/>
      <c r="P77" s="1"/>
      <c r="Q77" s="1"/>
      <c r="R77" s="1"/>
    </row>
    <row r="78" spans="1:18">
      <c r="A78" s="1"/>
      <c r="B78" s="1"/>
      <c r="C78" s="1"/>
      <c r="D78" s="1"/>
      <c r="G78" s="1"/>
      <c r="H78" s="1"/>
      <c r="I78" s="1"/>
      <c r="J78" s="1"/>
      <c r="K78" s="1"/>
      <c r="L78" s="1"/>
      <c r="O78" s="1"/>
      <c r="P78" s="1"/>
      <c r="Q78" s="1"/>
      <c r="R78" s="1"/>
    </row>
    <row r="79" spans="1:18">
      <c r="A79" s="1"/>
      <c r="B79" s="1"/>
      <c r="C79" s="1"/>
      <c r="D79" s="1"/>
      <c r="G79" s="1"/>
      <c r="H79" s="1"/>
      <c r="I79" s="1"/>
      <c r="J79" s="1"/>
      <c r="K79" s="1"/>
      <c r="L79" s="1"/>
      <c r="O79" s="1"/>
      <c r="P79" s="1"/>
      <c r="Q79" s="1"/>
      <c r="R79" s="1"/>
    </row>
    <row r="80" spans="1:18">
      <c r="A80" s="1"/>
      <c r="B80" s="1"/>
      <c r="C80" s="1"/>
      <c r="D80" s="1"/>
      <c r="G80" s="1"/>
      <c r="H80" s="1"/>
      <c r="I80" s="1"/>
      <c r="J80" s="1"/>
      <c r="K80" s="1"/>
      <c r="L80" s="1"/>
      <c r="O80" s="1"/>
      <c r="P80" s="1"/>
      <c r="Q80" s="1"/>
      <c r="R80" s="1"/>
    </row>
    <row r="81" spans="1:18">
      <c r="A81" s="1"/>
      <c r="B81" s="1"/>
      <c r="C81" s="1"/>
      <c r="D81" s="1"/>
      <c r="G81" s="1"/>
      <c r="H81" s="1"/>
      <c r="I81" s="1"/>
      <c r="J81" s="1"/>
      <c r="K81" s="1"/>
      <c r="L81" s="1"/>
      <c r="O81" s="1"/>
      <c r="P81" s="1"/>
      <c r="Q81" s="1"/>
      <c r="R81" s="1"/>
    </row>
    <row r="82" spans="1:18">
      <c r="A82" s="1"/>
      <c r="B82" s="1"/>
      <c r="C82" s="1"/>
      <c r="D82" s="1"/>
      <c r="G82" s="1"/>
      <c r="H82" s="1"/>
      <c r="I82" s="1"/>
      <c r="J82" s="1"/>
      <c r="K82" s="1"/>
      <c r="L82" s="1"/>
      <c r="O82" s="1"/>
      <c r="P82" s="1"/>
      <c r="Q82" s="1"/>
      <c r="R82" s="1"/>
    </row>
    <row r="83" spans="1:18">
      <c r="A83" s="1"/>
      <c r="B83" s="1"/>
      <c r="C83" s="1"/>
      <c r="D83" s="1"/>
      <c r="G83" s="1"/>
      <c r="H83" s="1"/>
      <c r="I83" s="1"/>
      <c r="J83" s="1"/>
      <c r="K83" s="1"/>
      <c r="L83" s="1"/>
      <c r="O83" s="1"/>
      <c r="P83" s="1"/>
      <c r="Q83" s="1"/>
      <c r="R83" s="1"/>
    </row>
    <row r="84" spans="1:18">
      <c r="A84" s="1"/>
      <c r="B84" s="1"/>
      <c r="C84" s="1"/>
      <c r="D84" s="1"/>
      <c r="G84" s="1"/>
      <c r="H84" s="1"/>
      <c r="I84" s="1"/>
      <c r="J84" s="1"/>
      <c r="K84" s="1"/>
      <c r="L84" s="1"/>
      <c r="O84" s="1"/>
      <c r="P84" s="1"/>
      <c r="Q84" s="1"/>
      <c r="R84" s="1"/>
    </row>
    <row r="85" spans="1:18">
      <c r="A85" s="1"/>
      <c r="B85" s="1"/>
      <c r="C85" s="1"/>
      <c r="D85" s="1"/>
      <c r="G85" s="1"/>
      <c r="H85" s="1"/>
      <c r="I85" s="1"/>
      <c r="J85" s="1"/>
      <c r="K85" s="1"/>
      <c r="L85" s="1"/>
      <c r="O85" s="1"/>
      <c r="P85" s="1"/>
      <c r="Q85" s="1"/>
      <c r="R85" s="1"/>
    </row>
    <row r="86" spans="1:18">
      <c r="A86" s="1"/>
      <c r="B86" s="1"/>
      <c r="C86" s="1"/>
      <c r="D86" s="1"/>
      <c r="G86" s="1"/>
      <c r="H86" s="1"/>
      <c r="I86" s="1"/>
      <c r="J86" s="1"/>
      <c r="K86" s="1"/>
      <c r="L86" s="1"/>
      <c r="O86" s="1"/>
      <c r="P86" s="1"/>
      <c r="Q86" s="1"/>
      <c r="R86" s="1"/>
    </row>
  </sheetData>
  <mergeCells count="44">
    <mergeCell ref="O1:R1"/>
    <mergeCell ref="O2:R2"/>
    <mergeCell ref="A4:P4"/>
    <mergeCell ref="A5:P5"/>
    <mergeCell ref="A7:A9"/>
    <mergeCell ref="B7:B9"/>
    <mergeCell ref="C7:C9"/>
    <mergeCell ref="D7:R7"/>
    <mergeCell ref="D8:D9"/>
    <mergeCell ref="E8:F8"/>
    <mergeCell ref="Q10:R10"/>
    <mergeCell ref="G8:H8"/>
    <mergeCell ref="I8:J8"/>
    <mergeCell ref="K8:L8"/>
    <mergeCell ref="M8:N8"/>
    <mergeCell ref="O8:P8"/>
    <mergeCell ref="Q8:R8"/>
    <mergeCell ref="E10:F10"/>
    <mergeCell ref="G10:H10"/>
    <mergeCell ref="K10:L10"/>
    <mergeCell ref="M10:N10"/>
    <mergeCell ref="O10:P10"/>
    <mergeCell ref="A45:P45"/>
    <mergeCell ref="A11:R12"/>
    <mergeCell ref="A13:P13"/>
    <mergeCell ref="A18:P18"/>
    <mergeCell ref="A31:P31"/>
    <mergeCell ref="A32:P32"/>
    <mergeCell ref="A35:P35"/>
    <mergeCell ref="A37:P37"/>
    <mergeCell ref="A38:P38"/>
    <mergeCell ref="A40:P40"/>
    <mergeCell ref="A42:P42"/>
    <mergeCell ref="A43:P43"/>
    <mergeCell ref="A51:P51"/>
    <mergeCell ref="B53:R53"/>
    <mergeCell ref="A47:R47"/>
    <mergeCell ref="A48:R48"/>
    <mergeCell ref="E49:F49"/>
    <mergeCell ref="G49:H49"/>
    <mergeCell ref="K49:L49"/>
    <mergeCell ref="M49:N49"/>
    <mergeCell ref="O49:P49"/>
    <mergeCell ref="Q49:R49"/>
  </mergeCells>
  <pageMargins left="0" right="0.11811023622047245" top="0" bottom="0" header="0.31496062992125984" footer="0.31496062992125984"/>
  <pageSetup paperSize="9" scale="52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>
      <selection activeCell="A40" sqref="A1:XFD1048576"/>
    </sheetView>
  </sheetViews>
  <sheetFormatPr defaultColWidth="31" defaultRowHeight="16.5"/>
  <cols>
    <col min="1" max="1" width="10.85546875" style="1" customWidth="1"/>
    <col min="2" max="2" width="32.5703125" style="1" customWidth="1"/>
    <col min="3" max="3" width="27" style="1" customWidth="1"/>
    <col min="4" max="5" width="17.5703125" style="1" customWidth="1"/>
    <col min="6" max="6" width="33.140625" style="1" customWidth="1"/>
    <col min="7" max="256" width="31" style="1"/>
    <col min="257" max="257" width="8.5703125" style="1" customWidth="1"/>
    <col min="258" max="258" width="32.5703125" style="1" customWidth="1"/>
    <col min="259" max="259" width="27" style="1" customWidth="1"/>
    <col min="260" max="261" width="17.5703125" style="1" customWidth="1"/>
    <col min="262" max="262" width="22.7109375" style="1" customWidth="1"/>
    <col min="263" max="512" width="31" style="1"/>
    <col min="513" max="513" width="8.5703125" style="1" customWidth="1"/>
    <col min="514" max="514" width="32.5703125" style="1" customWidth="1"/>
    <col min="515" max="515" width="27" style="1" customWidth="1"/>
    <col min="516" max="517" width="17.5703125" style="1" customWidth="1"/>
    <col min="518" max="518" width="22.7109375" style="1" customWidth="1"/>
    <col min="519" max="768" width="31" style="1"/>
    <col min="769" max="769" width="8.5703125" style="1" customWidth="1"/>
    <col min="770" max="770" width="32.5703125" style="1" customWidth="1"/>
    <col min="771" max="771" width="27" style="1" customWidth="1"/>
    <col min="772" max="773" width="17.5703125" style="1" customWidth="1"/>
    <col min="774" max="774" width="22.7109375" style="1" customWidth="1"/>
    <col min="775" max="1024" width="31" style="1"/>
    <col min="1025" max="1025" width="8.5703125" style="1" customWidth="1"/>
    <col min="1026" max="1026" width="32.5703125" style="1" customWidth="1"/>
    <col min="1027" max="1027" width="27" style="1" customWidth="1"/>
    <col min="1028" max="1029" width="17.5703125" style="1" customWidth="1"/>
    <col min="1030" max="1030" width="22.7109375" style="1" customWidth="1"/>
    <col min="1031" max="1280" width="31" style="1"/>
    <col min="1281" max="1281" width="8.5703125" style="1" customWidth="1"/>
    <col min="1282" max="1282" width="32.5703125" style="1" customWidth="1"/>
    <col min="1283" max="1283" width="27" style="1" customWidth="1"/>
    <col min="1284" max="1285" width="17.5703125" style="1" customWidth="1"/>
    <col min="1286" max="1286" width="22.7109375" style="1" customWidth="1"/>
    <col min="1287" max="1536" width="31" style="1"/>
    <col min="1537" max="1537" width="8.5703125" style="1" customWidth="1"/>
    <col min="1538" max="1538" width="32.5703125" style="1" customWidth="1"/>
    <col min="1539" max="1539" width="27" style="1" customWidth="1"/>
    <col min="1540" max="1541" width="17.5703125" style="1" customWidth="1"/>
    <col min="1542" max="1542" width="22.7109375" style="1" customWidth="1"/>
    <col min="1543" max="1792" width="31" style="1"/>
    <col min="1793" max="1793" width="8.5703125" style="1" customWidth="1"/>
    <col min="1794" max="1794" width="32.5703125" style="1" customWidth="1"/>
    <col min="1795" max="1795" width="27" style="1" customWidth="1"/>
    <col min="1796" max="1797" width="17.5703125" style="1" customWidth="1"/>
    <col min="1798" max="1798" width="22.7109375" style="1" customWidth="1"/>
    <col min="1799" max="2048" width="31" style="1"/>
    <col min="2049" max="2049" width="8.5703125" style="1" customWidth="1"/>
    <col min="2050" max="2050" width="32.5703125" style="1" customWidth="1"/>
    <col min="2051" max="2051" width="27" style="1" customWidth="1"/>
    <col min="2052" max="2053" width="17.5703125" style="1" customWidth="1"/>
    <col min="2054" max="2054" width="22.7109375" style="1" customWidth="1"/>
    <col min="2055" max="2304" width="31" style="1"/>
    <col min="2305" max="2305" width="8.5703125" style="1" customWidth="1"/>
    <col min="2306" max="2306" width="32.5703125" style="1" customWidth="1"/>
    <col min="2307" max="2307" width="27" style="1" customWidth="1"/>
    <col min="2308" max="2309" width="17.5703125" style="1" customWidth="1"/>
    <col min="2310" max="2310" width="22.7109375" style="1" customWidth="1"/>
    <col min="2311" max="2560" width="31" style="1"/>
    <col min="2561" max="2561" width="8.5703125" style="1" customWidth="1"/>
    <col min="2562" max="2562" width="32.5703125" style="1" customWidth="1"/>
    <col min="2563" max="2563" width="27" style="1" customWidth="1"/>
    <col min="2564" max="2565" width="17.5703125" style="1" customWidth="1"/>
    <col min="2566" max="2566" width="22.7109375" style="1" customWidth="1"/>
    <col min="2567" max="2816" width="31" style="1"/>
    <col min="2817" max="2817" width="8.5703125" style="1" customWidth="1"/>
    <col min="2818" max="2818" width="32.5703125" style="1" customWidth="1"/>
    <col min="2819" max="2819" width="27" style="1" customWidth="1"/>
    <col min="2820" max="2821" width="17.5703125" style="1" customWidth="1"/>
    <col min="2822" max="2822" width="22.7109375" style="1" customWidth="1"/>
    <col min="2823" max="3072" width="31" style="1"/>
    <col min="3073" max="3073" width="8.5703125" style="1" customWidth="1"/>
    <col min="3074" max="3074" width="32.5703125" style="1" customWidth="1"/>
    <col min="3075" max="3075" width="27" style="1" customWidth="1"/>
    <col min="3076" max="3077" width="17.5703125" style="1" customWidth="1"/>
    <col min="3078" max="3078" width="22.7109375" style="1" customWidth="1"/>
    <col min="3079" max="3328" width="31" style="1"/>
    <col min="3329" max="3329" width="8.5703125" style="1" customWidth="1"/>
    <col min="3330" max="3330" width="32.5703125" style="1" customWidth="1"/>
    <col min="3331" max="3331" width="27" style="1" customWidth="1"/>
    <col min="3332" max="3333" width="17.5703125" style="1" customWidth="1"/>
    <col min="3334" max="3334" width="22.7109375" style="1" customWidth="1"/>
    <col min="3335" max="3584" width="31" style="1"/>
    <col min="3585" max="3585" width="8.5703125" style="1" customWidth="1"/>
    <col min="3586" max="3586" width="32.5703125" style="1" customWidth="1"/>
    <col min="3587" max="3587" width="27" style="1" customWidth="1"/>
    <col min="3588" max="3589" width="17.5703125" style="1" customWidth="1"/>
    <col min="3590" max="3590" width="22.7109375" style="1" customWidth="1"/>
    <col min="3591" max="3840" width="31" style="1"/>
    <col min="3841" max="3841" width="8.5703125" style="1" customWidth="1"/>
    <col min="3842" max="3842" width="32.5703125" style="1" customWidth="1"/>
    <col min="3843" max="3843" width="27" style="1" customWidth="1"/>
    <col min="3844" max="3845" width="17.5703125" style="1" customWidth="1"/>
    <col min="3846" max="3846" width="22.7109375" style="1" customWidth="1"/>
    <col min="3847" max="4096" width="31" style="1"/>
    <col min="4097" max="4097" width="8.5703125" style="1" customWidth="1"/>
    <col min="4098" max="4098" width="32.5703125" style="1" customWidth="1"/>
    <col min="4099" max="4099" width="27" style="1" customWidth="1"/>
    <col min="4100" max="4101" width="17.5703125" style="1" customWidth="1"/>
    <col min="4102" max="4102" width="22.7109375" style="1" customWidth="1"/>
    <col min="4103" max="4352" width="31" style="1"/>
    <col min="4353" max="4353" width="8.5703125" style="1" customWidth="1"/>
    <col min="4354" max="4354" width="32.5703125" style="1" customWidth="1"/>
    <col min="4355" max="4355" width="27" style="1" customWidth="1"/>
    <col min="4356" max="4357" width="17.5703125" style="1" customWidth="1"/>
    <col min="4358" max="4358" width="22.7109375" style="1" customWidth="1"/>
    <col min="4359" max="4608" width="31" style="1"/>
    <col min="4609" max="4609" width="8.5703125" style="1" customWidth="1"/>
    <col min="4610" max="4610" width="32.5703125" style="1" customWidth="1"/>
    <col min="4611" max="4611" width="27" style="1" customWidth="1"/>
    <col min="4612" max="4613" width="17.5703125" style="1" customWidth="1"/>
    <col min="4614" max="4614" width="22.7109375" style="1" customWidth="1"/>
    <col min="4615" max="4864" width="31" style="1"/>
    <col min="4865" max="4865" width="8.5703125" style="1" customWidth="1"/>
    <col min="4866" max="4866" width="32.5703125" style="1" customWidth="1"/>
    <col min="4867" max="4867" width="27" style="1" customWidth="1"/>
    <col min="4868" max="4869" width="17.5703125" style="1" customWidth="1"/>
    <col min="4870" max="4870" width="22.7109375" style="1" customWidth="1"/>
    <col min="4871" max="5120" width="31" style="1"/>
    <col min="5121" max="5121" width="8.5703125" style="1" customWidth="1"/>
    <col min="5122" max="5122" width="32.5703125" style="1" customWidth="1"/>
    <col min="5123" max="5123" width="27" style="1" customWidth="1"/>
    <col min="5124" max="5125" width="17.5703125" style="1" customWidth="1"/>
    <col min="5126" max="5126" width="22.7109375" style="1" customWidth="1"/>
    <col min="5127" max="5376" width="31" style="1"/>
    <col min="5377" max="5377" width="8.5703125" style="1" customWidth="1"/>
    <col min="5378" max="5378" width="32.5703125" style="1" customWidth="1"/>
    <col min="5379" max="5379" width="27" style="1" customWidth="1"/>
    <col min="5380" max="5381" width="17.5703125" style="1" customWidth="1"/>
    <col min="5382" max="5382" width="22.7109375" style="1" customWidth="1"/>
    <col min="5383" max="5632" width="31" style="1"/>
    <col min="5633" max="5633" width="8.5703125" style="1" customWidth="1"/>
    <col min="5634" max="5634" width="32.5703125" style="1" customWidth="1"/>
    <col min="5635" max="5635" width="27" style="1" customWidth="1"/>
    <col min="5636" max="5637" width="17.5703125" style="1" customWidth="1"/>
    <col min="5638" max="5638" width="22.7109375" style="1" customWidth="1"/>
    <col min="5639" max="5888" width="31" style="1"/>
    <col min="5889" max="5889" width="8.5703125" style="1" customWidth="1"/>
    <col min="5890" max="5890" width="32.5703125" style="1" customWidth="1"/>
    <col min="5891" max="5891" width="27" style="1" customWidth="1"/>
    <col min="5892" max="5893" width="17.5703125" style="1" customWidth="1"/>
    <col min="5894" max="5894" width="22.7109375" style="1" customWidth="1"/>
    <col min="5895" max="6144" width="31" style="1"/>
    <col min="6145" max="6145" width="8.5703125" style="1" customWidth="1"/>
    <col min="6146" max="6146" width="32.5703125" style="1" customWidth="1"/>
    <col min="6147" max="6147" width="27" style="1" customWidth="1"/>
    <col min="6148" max="6149" width="17.5703125" style="1" customWidth="1"/>
    <col min="6150" max="6150" width="22.7109375" style="1" customWidth="1"/>
    <col min="6151" max="6400" width="31" style="1"/>
    <col min="6401" max="6401" width="8.5703125" style="1" customWidth="1"/>
    <col min="6402" max="6402" width="32.5703125" style="1" customWidth="1"/>
    <col min="6403" max="6403" width="27" style="1" customWidth="1"/>
    <col min="6404" max="6405" width="17.5703125" style="1" customWidth="1"/>
    <col min="6406" max="6406" width="22.7109375" style="1" customWidth="1"/>
    <col min="6407" max="6656" width="31" style="1"/>
    <col min="6657" max="6657" width="8.5703125" style="1" customWidth="1"/>
    <col min="6658" max="6658" width="32.5703125" style="1" customWidth="1"/>
    <col min="6659" max="6659" width="27" style="1" customWidth="1"/>
    <col min="6660" max="6661" width="17.5703125" style="1" customWidth="1"/>
    <col min="6662" max="6662" width="22.7109375" style="1" customWidth="1"/>
    <col min="6663" max="6912" width="31" style="1"/>
    <col min="6913" max="6913" width="8.5703125" style="1" customWidth="1"/>
    <col min="6914" max="6914" width="32.5703125" style="1" customWidth="1"/>
    <col min="6915" max="6915" width="27" style="1" customWidth="1"/>
    <col min="6916" max="6917" width="17.5703125" style="1" customWidth="1"/>
    <col min="6918" max="6918" width="22.7109375" style="1" customWidth="1"/>
    <col min="6919" max="7168" width="31" style="1"/>
    <col min="7169" max="7169" width="8.5703125" style="1" customWidth="1"/>
    <col min="7170" max="7170" width="32.5703125" style="1" customWidth="1"/>
    <col min="7171" max="7171" width="27" style="1" customWidth="1"/>
    <col min="7172" max="7173" width="17.5703125" style="1" customWidth="1"/>
    <col min="7174" max="7174" width="22.7109375" style="1" customWidth="1"/>
    <col min="7175" max="7424" width="31" style="1"/>
    <col min="7425" max="7425" width="8.5703125" style="1" customWidth="1"/>
    <col min="7426" max="7426" width="32.5703125" style="1" customWidth="1"/>
    <col min="7427" max="7427" width="27" style="1" customWidth="1"/>
    <col min="7428" max="7429" width="17.5703125" style="1" customWidth="1"/>
    <col min="7430" max="7430" width="22.7109375" style="1" customWidth="1"/>
    <col min="7431" max="7680" width="31" style="1"/>
    <col min="7681" max="7681" width="8.5703125" style="1" customWidth="1"/>
    <col min="7682" max="7682" width="32.5703125" style="1" customWidth="1"/>
    <col min="7683" max="7683" width="27" style="1" customWidth="1"/>
    <col min="7684" max="7685" width="17.5703125" style="1" customWidth="1"/>
    <col min="7686" max="7686" width="22.7109375" style="1" customWidth="1"/>
    <col min="7687" max="7936" width="31" style="1"/>
    <col min="7937" max="7937" width="8.5703125" style="1" customWidth="1"/>
    <col min="7938" max="7938" width="32.5703125" style="1" customWidth="1"/>
    <col min="7939" max="7939" width="27" style="1" customWidth="1"/>
    <col min="7940" max="7941" width="17.5703125" style="1" customWidth="1"/>
    <col min="7942" max="7942" width="22.7109375" style="1" customWidth="1"/>
    <col min="7943" max="8192" width="31" style="1"/>
    <col min="8193" max="8193" width="8.5703125" style="1" customWidth="1"/>
    <col min="8194" max="8194" width="32.5703125" style="1" customWidth="1"/>
    <col min="8195" max="8195" width="27" style="1" customWidth="1"/>
    <col min="8196" max="8197" width="17.5703125" style="1" customWidth="1"/>
    <col min="8198" max="8198" width="22.7109375" style="1" customWidth="1"/>
    <col min="8199" max="8448" width="31" style="1"/>
    <col min="8449" max="8449" width="8.5703125" style="1" customWidth="1"/>
    <col min="8450" max="8450" width="32.5703125" style="1" customWidth="1"/>
    <col min="8451" max="8451" width="27" style="1" customWidth="1"/>
    <col min="8452" max="8453" width="17.5703125" style="1" customWidth="1"/>
    <col min="8454" max="8454" width="22.7109375" style="1" customWidth="1"/>
    <col min="8455" max="8704" width="31" style="1"/>
    <col min="8705" max="8705" width="8.5703125" style="1" customWidth="1"/>
    <col min="8706" max="8706" width="32.5703125" style="1" customWidth="1"/>
    <col min="8707" max="8707" width="27" style="1" customWidth="1"/>
    <col min="8708" max="8709" width="17.5703125" style="1" customWidth="1"/>
    <col min="8710" max="8710" width="22.7109375" style="1" customWidth="1"/>
    <col min="8711" max="8960" width="31" style="1"/>
    <col min="8961" max="8961" width="8.5703125" style="1" customWidth="1"/>
    <col min="8962" max="8962" width="32.5703125" style="1" customWidth="1"/>
    <col min="8963" max="8963" width="27" style="1" customWidth="1"/>
    <col min="8964" max="8965" width="17.5703125" style="1" customWidth="1"/>
    <col min="8966" max="8966" width="22.7109375" style="1" customWidth="1"/>
    <col min="8967" max="9216" width="31" style="1"/>
    <col min="9217" max="9217" width="8.5703125" style="1" customWidth="1"/>
    <col min="9218" max="9218" width="32.5703125" style="1" customWidth="1"/>
    <col min="9219" max="9219" width="27" style="1" customWidth="1"/>
    <col min="9220" max="9221" width="17.5703125" style="1" customWidth="1"/>
    <col min="9222" max="9222" width="22.7109375" style="1" customWidth="1"/>
    <col min="9223" max="9472" width="31" style="1"/>
    <col min="9473" max="9473" width="8.5703125" style="1" customWidth="1"/>
    <col min="9474" max="9474" width="32.5703125" style="1" customWidth="1"/>
    <col min="9475" max="9475" width="27" style="1" customWidth="1"/>
    <col min="9476" max="9477" width="17.5703125" style="1" customWidth="1"/>
    <col min="9478" max="9478" width="22.7109375" style="1" customWidth="1"/>
    <col min="9479" max="9728" width="31" style="1"/>
    <col min="9729" max="9729" width="8.5703125" style="1" customWidth="1"/>
    <col min="9730" max="9730" width="32.5703125" style="1" customWidth="1"/>
    <col min="9731" max="9731" width="27" style="1" customWidth="1"/>
    <col min="9732" max="9733" width="17.5703125" style="1" customWidth="1"/>
    <col min="9734" max="9734" width="22.7109375" style="1" customWidth="1"/>
    <col min="9735" max="9984" width="31" style="1"/>
    <col min="9985" max="9985" width="8.5703125" style="1" customWidth="1"/>
    <col min="9986" max="9986" width="32.5703125" style="1" customWidth="1"/>
    <col min="9987" max="9987" width="27" style="1" customWidth="1"/>
    <col min="9988" max="9989" width="17.5703125" style="1" customWidth="1"/>
    <col min="9990" max="9990" width="22.7109375" style="1" customWidth="1"/>
    <col min="9991" max="10240" width="31" style="1"/>
    <col min="10241" max="10241" width="8.5703125" style="1" customWidth="1"/>
    <col min="10242" max="10242" width="32.5703125" style="1" customWidth="1"/>
    <col min="10243" max="10243" width="27" style="1" customWidth="1"/>
    <col min="10244" max="10245" width="17.5703125" style="1" customWidth="1"/>
    <col min="10246" max="10246" width="22.7109375" style="1" customWidth="1"/>
    <col min="10247" max="10496" width="31" style="1"/>
    <col min="10497" max="10497" width="8.5703125" style="1" customWidth="1"/>
    <col min="10498" max="10498" width="32.5703125" style="1" customWidth="1"/>
    <col min="10499" max="10499" width="27" style="1" customWidth="1"/>
    <col min="10500" max="10501" width="17.5703125" style="1" customWidth="1"/>
    <col min="10502" max="10502" width="22.7109375" style="1" customWidth="1"/>
    <col min="10503" max="10752" width="31" style="1"/>
    <col min="10753" max="10753" width="8.5703125" style="1" customWidth="1"/>
    <col min="10754" max="10754" width="32.5703125" style="1" customWidth="1"/>
    <col min="10755" max="10755" width="27" style="1" customWidth="1"/>
    <col min="10756" max="10757" width="17.5703125" style="1" customWidth="1"/>
    <col min="10758" max="10758" width="22.7109375" style="1" customWidth="1"/>
    <col min="10759" max="11008" width="31" style="1"/>
    <col min="11009" max="11009" width="8.5703125" style="1" customWidth="1"/>
    <col min="11010" max="11010" width="32.5703125" style="1" customWidth="1"/>
    <col min="11011" max="11011" width="27" style="1" customWidth="1"/>
    <col min="11012" max="11013" width="17.5703125" style="1" customWidth="1"/>
    <col min="11014" max="11014" width="22.7109375" style="1" customWidth="1"/>
    <col min="11015" max="11264" width="31" style="1"/>
    <col min="11265" max="11265" width="8.5703125" style="1" customWidth="1"/>
    <col min="11266" max="11266" width="32.5703125" style="1" customWidth="1"/>
    <col min="11267" max="11267" width="27" style="1" customWidth="1"/>
    <col min="11268" max="11269" width="17.5703125" style="1" customWidth="1"/>
    <col min="11270" max="11270" width="22.7109375" style="1" customWidth="1"/>
    <col min="11271" max="11520" width="31" style="1"/>
    <col min="11521" max="11521" width="8.5703125" style="1" customWidth="1"/>
    <col min="11522" max="11522" width="32.5703125" style="1" customWidth="1"/>
    <col min="11523" max="11523" width="27" style="1" customWidth="1"/>
    <col min="11524" max="11525" width="17.5703125" style="1" customWidth="1"/>
    <col min="11526" max="11526" width="22.7109375" style="1" customWidth="1"/>
    <col min="11527" max="11776" width="31" style="1"/>
    <col min="11777" max="11777" width="8.5703125" style="1" customWidth="1"/>
    <col min="11778" max="11778" width="32.5703125" style="1" customWidth="1"/>
    <col min="11779" max="11779" width="27" style="1" customWidth="1"/>
    <col min="11780" max="11781" width="17.5703125" style="1" customWidth="1"/>
    <col min="11782" max="11782" width="22.7109375" style="1" customWidth="1"/>
    <col min="11783" max="12032" width="31" style="1"/>
    <col min="12033" max="12033" width="8.5703125" style="1" customWidth="1"/>
    <col min="12034" max="12034" width="32.5703125" style="1" customWidth="1"/>
    <col min="12035" max="12035" width="27" style="1" customWidth="1"/>
    <col min="12036" max="12037" width="17.5703125" style="1" customWidth="1"/>
    <col min="12038" max="12038" width="22.7109375" style="1" customWidth="1"/>
    <col min="12039" max="12288" width="31" style="1"/>
    <col min="12289" max="12289" width="8.5703125" style="1" customWidth="1"/>
    <col min="12290" max="12290" width="32.5703125" style="1" customWidth="1"/>
    <col min="12291" max="12291" width="27" style="1" customWidth="1"/>
    <col min="12292" max="12293" width="17.5703125" style="1" customWidth="1"/>
    <col min="12294" max="12294" width="22.7109375" style="1" customWidth="1"/>
    <col min="12295" max="12544" width="31" style="1"/>
    <col min="12545" max="12545" width="8.5703125" style="1" customWidth="1"/>
    <col min="12546" max="12546" width="32.5703125" style="1" customWidth="1"/>
    <col min="12547" max="12547" width="27" style="1" customWidth="1"/>
    <col min="12548" max="12549" width="17.5703125" style="1" customWidth="1"/>
    <col min="12550" max="12550" width="22.7109375" style="1" customWidth="1"/>
    <col min="12551" max="12800" width="31" style="1"/>
    <col min="12801" max="12801" width="8.5703125" style="1" customWidth="1"/>
    <col min="12802" max="12802" width="32.5703125" style="1" customWidth="1"/>
    <col min="12803" max="12803" width="27" style="1" customWidth="1"/>
    <col min="12804" max="12805" width="17.5703125" style="1" customWidth="1"/>
    <col min="12806" max="12806" width="22.7109375" style="1" customWidth="1"/>
    <col min="12807" max="13056" width="31" style="1"/>
    <col min="13057" max="13057" width="8.5703125" style="1" customWidth="1"/>
    <col min="13058" max="13058" width="32.5703125" style="1" customWidth="1"/>
    <col min="13059" max="13059" width="27" style="1" customWidth="1"/>
    <col min="13060" max="13061" width="17.5703125" style="1" customWidth="1"/>
    <col min="13062" max="13062" width="22.7109375" style="1" customWidth="1"/>
    <col min="13063" max="13312" width="31" style="1"/>
    <col min="13313" max="13313" width="8.5703125" style="1" customWidth="1"/>
    <col min="13314" max="13314" width="32.5703125" style="1" customWidth="1"/>
    <col min="13315" max="13315" width="27" style="1" customWidth="1"/>
    <col min="13316" max="13317" width="17.5703125" style="1" customWidth="1"/>
    <col min="13318" max="13318" width="22.7109375" style="1" customWidth="1"/>
    <col min="13319" max="13568" width="31" style="1"/>
    <col min="13569" max="13569" width="8.5703125" style="1" customWidth="1"/>
    <col min="13570" max="13570" width="32.5703125" style="1" customWidth="1"/>
    <col min="13571" max="13571" width="27" style="1" customWidth="1"/>
    <col min="13572" max="13573" width="17.5703125" style="1" customWidth="1"/>
    <col min="13574" max="13574" width="22.7109375" style="1" customWidth="1"/>
    <col min="13575" max="13824" width="31" style="1"/>
    <col min="13825" max="13825" width="8.5703125" style="1" customWidth="1"/>
    <col min="13826" max="13826" width="32.5703125" style="1" customWidth="1"/>
    <col min="13827" max="13827" width="27" style="1" customWidth="1"/>
    <col min="13828" max="13829" width="17.5703125" style="1" customWidth="1"/>
    <col min="13830" max="13830" width="22.7109375" style="1" customWidth="1"/>
    <col min="13831" max="14080" width="31" style="1"/>
    <col min="14081" max="14081" width="8.5703125" style="1" customWidth="1"/>
    <col min="14082" max="14082" width="32.5703125" style="1" customWidth="1"/>
    <col min="14083" max="14083" width="27" style="1" customWidth="1"/>
    <col min="14084" max="14085" width="17.5703125" style="1" customWidth="1"/>
    <col min="14086" max="14086" width="22.7109375" style="1" customWidth="1"/>
    <col min="14087" max="14336" width="31" style="1"/>
    <col min="14337" max="14337" width="8.5703125" style="1" customWidth="1"/>
    <col min="14338" max="14338" width="32.5703125" style="1" customWidth="1"/>
    <col min="14339" max="14339" width="27" style="1" customWidth="1"/>
    <col min="14340" max="14341" width="17.5703125" style="1" customWidth="1"/>
    <col min="14342" max="14342" width="22.7109375" style="1" customWidth="1"/>
    <col min="14343" max="14592" width="31" style="1"/>
    <col min="14593" max="14593" width="8.5703125" style="1" customWidth="1"/>
    <col min="14594" max="14594" width="32.5703125" style="1" customWidth="1"/>
    <col min="14595" max="14595" width="27" style="1" customWidth="1"/>
    <col min="14596" max="14597" width="17.5703125" style="1" customWidth="1"/>
    <col min="14598" max="14598" width="22.7109375" style="1" customWidth="1"/>
    <col min="14599" max="14848" width="31" style="1"/>
    <col min="14849" max="14849" width="8.5703125" style="1" customWidth="1"/>
    <col min="14850" max="14850" width="32.5703125" style="1" customWidth="1"/>
    <col min="14851" max="14851" width="27" style="1" customWidth="1"/>
    <col min="14852" max="14853" width="17.5703125" style="1" customWidth="1"/>
    <col min="14854" max="14854" width="22.7109375" style="1" customWidth="1"/>
    <col min="14855" max="15104" width="31" style="1"/>
    <col min="15105" max="15105" width="8.5703125" style="1" customWidth="1"/>
    <col min="15106" max="15106" width="32.5703125" style="1" customWidth="1"/>
    <col min="15107" max="15107" width="27" style="1" customWidth="1"/>
    <col min="15108" max="15109" width="17.5703125" style="1" customWidth="1"/>
    <col min="15110" max="15110" width="22.7109375" style="1" customWidth="1"/>
    <col min="15111" max="15360" width="31" style="1"/>
    <col min="15361" max="15361" width="8.5703125" style="1" customWidth="1"/>
    <col min="15362" max="15362" width="32.5703125" style="1" customWidth="1"/>
    <col min="15363" max="15363" width="27" style="1" customWidth="1"/>
    <col min="15364" max="15365" width="17.5703125" style="1" customWidth="1"/>
    <col min="15366" max="15366" width="22.7109375" style="1" customWidth="1"/>
    <col min="15367" max="15616" width="31" style="1"/>
    <col min="15617" max="15617" width="8.5703125" style="1" customWidth="1"/>
    <col min="15618" max="15618" width="32.5703125" style="1" customWidth="1"/>
    <col min="15619" max="15619" width="27" style="1" customWidth="1"/>
    <col min="15620" max="15621" width="17.5703125" style="1" customWidth="1"/>
    <col min="15622" max="15622" width="22.7109375" style="1" customWidth="1"/>
    <col min="15623" max="15872" width="31" style="1"/>
    <col min="15873" max="15873" width="8.5703125" style="1" customWidth="1"/>
    <col min="15874" max="15874" width="32.5703125" style="1" customWidth="1"/>
    <col min="15875" max="15875" width="27" style="1" customWidth="1"/>
    <col min="15876" max="15877" width="17.5703125" style="1" customWidth="1"/>
    <col min="15878" max="15878" width="22.7109375" style="1" customWidth="1"/>
    <col min="15879" max="16128" width="31" style="1"/>
    <col min="16129" max="16129" width="8.5703125" style="1" customWidth="1"/>
    <col min="16130" max="16130" width="32.5703125" style="1" customWidth="1"/>
    <col min="16131" max="16131" width="27" style="1" customWidth="1"/>
    <col min="16132" max="16133" width="17.5703125" style="1" customWidth="1"/>
    <col min="16134" max="16134" width="22.7109375" style="1" customWidth="1"/>
    <col min="16135" max="16384" width="31" style="1"/>
  </cols>
  <sheetData>
    <row r="1" spans="1:10">
      <c r="E1" s="202" t="s">
        <v>317</v>
      </c>
      <c r="F1" s="181"/>
    </row>
    <row r="2" spans="1:10" ht="38.25" customHeight="1">
      <c r="E2" s="203" t="s">
        <v>32</v>
      </c>
      <c r="F2" s="204"/>
    </row>
    <row r="3" spans="1:10" ht="33.75" customHeight="1">
      <c r="E3" s="204"/>
      <c r="F3" s="204"/>
    </row>
    <row r="4" spans="1:10">
      <c r="A4" s="13"/>
      <c r="B4" s="13"/>
      <c r="C4" s="13"/>
      <c r="D4" s="13"/>
      <c r="E4" s="13"/>
      <c r="F4" s="13"/>
    </row>
    <row r="5" spans="1:10" ht="19.5" customHeight="1">
      <c r="A5" s="205" t="s">
        <v>33</v>
      </c>
      <c r="B5" s="205"/>
      <c r="C5" s="205"/>
      <c r="D5" s="205"/>
      <c r="E5" s="205"/>
      <c r="F5" s="205"/>
    </row>
    <row r="6" spans="1:10" ht="19.5">
      <c r="A6" s="206" t="s">
        <v>34</v>
      </c>
      <c r="B6" s="206"/>
      <c r="C6" s="206"/>
      <c r="D6" s="206"/>
      <c r="E6" s="206"/>
      <c r="F6" s="206"/>
    </row>
    <row r="7" spans="1:10" ht="19.5">
      <c r="A7" s="206" t="s">
        <v>35</v>
      </c>
      <c r="B7" s="207"/>
      <c r="C7" s="207"/>
      <c r="D7" s="207"/>
      <c r="E7" s="207"/>
      <c r="F7" s="207"/>
    </row>
    <row r="9" spans="1:10" ht="19.5" customHeight="1">
      <c r="A9" s="195" t="s">
        <v>3</v>
      </c>
      <c r="B9" s="196" t="s">
        <v>36</v>
      </c>
      <c r="C9" s="198" t="s">
        <v>37</v>
      </c>
      <c r="D9" s="199" t="s">
        <v>38</v>
      </c>
      <c r="E9" s="200"/>
      <c r="F9" s="201"/>
      <c r="G9" s="20"/>
      <c r="H9" s="20"/>
      <c r="I9" s="20"/>
      <c r="J9" s="20"/>
    </row>
    <row r="10" spans="1:10" ht="88.5" customHeight="1">
      <c r="A10" s="195"/>
      <c r="B10" s="197"/>
      <c r="C10" s="198"/>
      <c r="D10" s="157" t="s">
        <v>39</v>
      </c>
      <c r="E10" s="157" t="s">
        <v>40</v>
      </c>
      <c r="F10" s="157" t="s">
        <v>41</v>
      </c>
      <c r="G10" s="20"/>
      <c r="H10" s="20"/>
      <c r="I10" s="20"/>
      <c r="J10" s="20"/>
    </row>
    <row r="11" spans="1:10" ht="20.2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0"/>
      <c r="H11" s="20"/>
      <c r="I11" s="20"/>
      <c r="J11" s="20"/>
    </row>
    <row r="12" spans="1:10" ht="36.75" customHeight="1">
      <c r="A12" s="155">
        <v>1</v>
      </c>
      <c r="B12" s="220" t="s">
        <v>42</v>
      </c>
      <c r="C12" s="221"/>
      <c r="D12" s="221"/>
      <c r="E12" s="221"/>
      <c r="F12" s="222"/>
      <c r="G12" s="20"/>
      <c r="H12" s="20"/>
      <c r="I12" s="20"/>
      <c r="J12" s="20"/>
    </row>
    <row r="13" spans="1:10" ht="192.75" customHeight="1">
      <c r="A13" s="167" t="s">
        <v>43</v>
      </c>
      <c r="B13" s="167" t="s">
        <v>44</v>
      </c>
      <c r="C13" s="167" t="s">
        <v>45</v>
      </c>
      <c r="D13" s="155">
        <v>2015</v>
      </c>
      <c r="E13" s="155">
        <v>2017</v>
      </c>
      <c r="F13" s="22" t="s">
        <v>46</v>
      </c>
      <c r="G13" s="20"/>
      <c r="H13" s="20"/>
      <c r="I13" s="20"/>
      <c r="J13" s="20"/>
    </row>
    <row r="14" spans="1:10" ht="24.75" customHeight="1">
      <c r="A14" s="208" t="s">
        <v>47</v>
      </c>
      <c r="B14" s="209"/>
      <c r="C14" s="209"/>
      <c r="D14" s="209"/>
      <c r="E14" s="209"/>
      <c r="F14" s="210"/>
      <c r="G14" s="20"/>
      <c r="H14" s="20"/>
      <c r="I14" s="20"/>
      <c r="J14" s="20"/>
    </row>
    <row r="15" spans="1:10" ht="181.5">
      <c r="A15" s="90" t="s">
        <v>48</v>
      </c>
      <c r="B15" s="23" t="s">
        <v>49</v>
      </c>
      <c r="C15" s="90" t="s">
        <v>45</v>
      </c>
      <c r="D15" s="154">
        <v>2015</v>
      </c>
      <c r="E15" s="154">
        <v>2017</v>
      </c>
      <c r="F15" s="5" t="s">
        <v>46</v>
      </c>
      <c r="G15" s="20"/>
      <c r="H15" s="20"/>
      <c r="I15" s="20"/>
      <c r="J15" s="20"/>
    </row>
    <row r="16" spans="1:10" ht="26.25" customHeight="1">
      <c r="A16" s="208" t="s">
        <v>50</v>
      </c>
      <c r="B16" s="209"/>
      <c r="C16" s="209"/>
      <c r="D16" s="209"/>
      <c r="E16" s="209"/>
      <c r="F16" s="210"/>
      <c r="G16" s="20"/>
      <c r="H16" s="20"/>
      <c r="I16" s="20"/>
      <c r="J16" s="20"/>
    </row>
    <row r="17" spans="1:10" ht="188.25" customHeight="1">
      <c r="A17" s="10" t="s">
        <v>51</v>
      </c>
      <c r="B17" s="156" t="s">
        <v>52</v>
      </c>
      <c r="C17" s="156" t="s">
        <v>53</v>
      </c>
      <c r="D17" s="154">
        <v>2015</v>
      </c>
      <c r="E17" s="154">
        <v>2017</v>
      </c>
      <c r="F17" s="10" t="s">
        <v>54</v>
      </c>
      <c r="G17" s="20"/>
      <c r="H17" s="20"/>
      <c r="I17" s="20"/>
      <c r="J17" s="20"/>
    </row>
    <row r="18" spans="1:10" ht="82.5">
      <c r="A18" s="10" t="s">
        <v>55</v>
      </c>
      <c r="B18" s="156" t="s">
        <v>56</v>
      </c>
      <c r="C18" s="156" t="s">
        <v>53</v>
      </c>
      <c r="D18" s="154">
        <v>2015</v>
      </c>
      <c r="E18" s="154">
        <v>2017</v>
      </c>
      <c r="F18" s="10" t="s">
        <v>57</v>
      </c>
      <c r="G18" s="20"/>
      <c r="H18" s="20"/>
      <c r="I18" s="20"/>
      <c r="J18" s="20"/>
    </row>
    <row r="19" spans="1:10" ht="106.5" customHeight="1">
      <c r="A19" s="160" t="s">
        <v>58</v>
      </c>
      <c r="B19" s="156" t="s">
        <v>59</v>
      </c>
      <c r="C19" s="156" t="s">
        <v>60</v>
      </c>
      <c r="D19" s="154">
        <v>2017</v>
      </c>
      <c r="E19" s="154">
        <v>2017</v>
      </c>
      <c r="F19" s="10" t="s">
        <v>61</v>
      </c>
      <c r="G19" s="20"/>
      <c r="H19" s="20"/>
      <c r="I19" s="20"/>
      <c r="J19" s="20"/>
    </row>
    <row r="20" spans="1:10" ht="88.5" customHeight="1">
      <c r="A20" s="24" t="s">
        <v>62</v>
      </c>
      <c r="B20" s="25" t="s">
        <v>63</v>
      </c>
      <c r="C20" s="25" t="s">
        <v>53</v>
      </c>
      <c r="D20" s="155">
        <v>2015</v>
      </c>
      <c r="E20" s="155">
        <v>2021</v>
      </c>
      <c r="F20" s="26" t="s">
        <v>64</v>
      </c>
      <c r="G20" s="20"/>
      <c r="H20" s="20"/>
      <c r="I20" s="20"/>
      <c r="J20" s="20"/>
    </row>
    <row r="21" spans="1:10" ht="22.5" customHeight="1">
      <c r="A21" s="223" t="s">
        <v>47</v>
      </c>
      <c r="B21" s="224"/>
      <c r="C21" s="224"/>
      <c r="D21" s="224"/>
      <c r="E21" s="224"/>
      <c r="F21" s="225"/>
      <c r="G21" s="20"/>
      <c r="H21" s="20"/>
      <c r="I21" s="20"/>
      <c r="J21" s="20"/>
    </row>
    <row r="22" spans="1:10" ht="125.25" customHeight="1">
      <c r="A22" s="156" t="s">
        <v>65</v>
      </c>
      <c r="B22" s="27" t="s">
        <v>66</v>
      </c>
      <c r="C22" s="156" t="s">
        <v>53</v>
      </c>
      <c r="D22" s="154">
        <v>2015</v>
      </c>
      <c r="E22" s="154">
        <v>2021</v>
      </c>
      <c r="F22" s="10" t="s">
        <v>67</v>
      </c>
      <c r="G22" s="20"/>
      <c r="H22" s="20"/>
      <c r="I22" s="20"/>
      <c r="J22" s="20"/>
    </row>
    <row r="23" spans="1:10" ht="22.5" customHeight="1">
      <c r="A23" s="208" t="s">
        <v>50</v>
      </c>
      <c r="B23" s="209"/>
      <c r="C23" s="209"/>
      <c r="D23" s="209"/>
      <c r="E23" s="209"/>
      <c r="F23" s="210"/>
      <c r="G23" s="20"/>
      <c r="H23" s="20"/>
      <c r="I23" s="20"/>
      <c r="J23" s="20"/>
    </row>
    <row r="24" spans="1:10" ht="170.25" customHeight="1">
      <c r="A24" s="28" t="s">
        <v>68</v>
      </c>
      <c r="B24" s="29" t="s">
        <v>69</v>
      </c>
      <c r="C24" s="90" t="s">
        <v>70</v>
      </c>
      <c r="D24" s="154">
        <v>2016</v>
      </c>
      <c r="E24" s="154">
        <v>2021</v>
      </c>
      <c r="F24" s="30" t="s">
        <v>71</v>
      </c>
      <c r="G24" s="20"/>
      <c r="H24" s="20"/>
      <c r="I24" s="20"/>
      <c r="J24" s="20"/>
    </row>
    <row r="25" spans="1:10" ht="89.25" customHeight="1">
      <c r="A25" s="28" t="s">
        <v>72</v>
      </c>
      <c r="B25" s="29" t="s">
        <v>73</v>
      </c>
      <c r="C25" s="5" t="s">
        <v>70</v>
      </c>
      <c r="D25" s="154">
        <v>2016</v>
      </c>
      <c r="E25" s="154">
        <v>2021</v>
      </c>
      <c r="F25" s="5" t="s">
        <v>74</v>
      </c>
      <c r="G25" s="20"/>
      <c r="H25" s="20"/>
      <c r="I25" s="20"/>
      <c r="J25" s="20"/>
    </row>
    <row r="26" spans="1:10" ht="90.75" customHeight="1">
      <c r="A26" s="28" t="s">
        <v>75</v>
      </c>
      <c r="B26" s="29" t="s">
        <v>76</v>
      </c>
      <c r="C26" s="5" t="s">
        <v>70</v>
      </c>
      <c r="D26" s="154">
        <v>2016</v>
      </c>
      <c r="E26" s="154">
        <v>2021</v>
      </c>
      <c r="F26" s="5" t="s">
        <v>77</v>
      </c>
      <c r="G26" s="20"/>
      <c r="H26" s="20"/>
      <c r="I26" s="20"/>
      <c r="J26" s="20"/>
    </row>
    <row r="27" spans="1:10" ht="87.75" customHeight="1">
      <c r="A27" s="28" t="s">
        <v>78</v>
      </c>
      <c r="B27" s="30" t="s">
        <v>79</v>
      </c>
      <c r="C27" s="5" t="s">
        <v>70</v>
      </c>
      <c r="D27" s="154">
        <v>2016</v>
      </c>
      <c r="E27" s="154">
        <v>2021</v>
      </c>
      <c r="F27" s="5" t="s">
        <v>80</v>
      </c>
      <c r="G27" s="20"/>
      <c r="H27" s="20"/>
      <c r="I27" s="20"/>
      <c r="J27" s="20"/>
    </row>
    <row r="28" spans="1:10" ht="240.75" customHeight="1">
      <c r="A28" s="28" t="s">
        <v>81</v>
      </c>
      <c r="B28" s="30" t="s">
        <v>82</v>
      </c>
      <c r="C28" s="5" t="s">
        <v>70</v>
      </c>
      <c r="D28" s="154">
        <v>2016</v>
      </c>
      <c r="E28" s="154">
        <v>2021</v>
      </c>
      <c r="F28" s="5" t="s">
        <v>83</v>
      </c>
      <c r="G28" s="20"/>
      <c r="H28" s="20"/>
      <c r="I28" s="20"/>
      <c r="J28" s="20"/>
    </row>
    <row r="29" spans="1:10" ht="194.25" customHeight="1">
      <c r="A29" s="28" t="s">
        <v>84</v>
      </c>
      <c r="B29" s="29" t="s">
        <v>85</v>
      </c>
      <c r="C29" s="90" t="s">
        <v>70</v>
      </c>
      <c r="D29" s="154">
        <v>2016</v>
      </c>
      <c r="E29" s="154">
        <v>2021</v>
      </c>
      <c r="F29" s="5" t="s">
        <v>86</v>
      </c>
      <c r="G29" s="20"/>
      <c r="H29" s="20"/>
      <c r="I29" s="20"/>
      <c r="J29" s="20"/>
    </row>
    <row r="30" spans="1:10" ht="153.75" customHeight="1">
      <c r="A30" s="28" t="s">
        <v>87</v>
      </c>
      <c r="B30" s="5" t="s">
        <v>88</v>
      </c>
      <c r="C30" s="90" t="s">
        <v>70</v>
      </c>
      <c r="D30" s="154">
        <v>2016</v>
      </c>
      <c r="E30" s="154">
        <v>2021</v>
      </c>
      <c r="F30" s="5" t="s">
        <v>89</v>
      </c>
      <c r="G30" s="20"/>
      <c r="H30" s="20"/>
      <c r="I30" s="20"/>
      <c r="J30" s="20"/>
    </row>
    <row r="31" spans="1:10" ht="143.25" customHeight="1">
      <c r="A31" s="28" t="s">
        <v>90</v>
      </c>
      <c r="B31" s="5" t="s">
        <v>91</v>
      </c>
      <c r="C31" s="90" t="s">
        <v>70</v>
      </c>
      <c r="D31" s="154">
        <v>2016</v>
      </c>
      <c r="E31" s="154">
        <v>2021</v>
      </c>
      <c r="F31" s="5" t="s">
        <v>92</v>
      </c>
    </row>
    <row r="32" spans="1:10" ht="181.5">
      <c r="A32" s="28" t="s">
        <v>93</v>
      </c>
      <c r="B32" s="5" t="s">
        <v>94</v>
      </c>
      <c r="C32" s="90" t="s">
        <v>70</v>
      </c>
      <c r="D32" s="154">
        <v>2016</v>
      </c>
      <c r="E32" s="154">
        <v>2021</v>
      </c>
      <c r="F32" s="5" t="s">
        <v>95</v>
      </c>
    </row>
    <row r="33" spans="1:6">
      <c r="A33" s="28"/>
      <c r="B33" s="90"/>
      <c r="C33" s="90"/>
      <c r="D33" s="5"/>
      <c r="E33" s="5"/>
      <c r="F33" s="5"/>
    </row>
    <row r="34" spans="1:6" ht="162" customHeight="1">
      <c r="A34" s="31" t="s">
        <v>96</v>
      </c>
      <c r="B34" s="167" t="s">
        <v>97</v>
      </c>
      <c r="C34" s="167" t="s">
        <v>60</v>
      </c>
      <c r="D34" s="155">
        <v>2015</v>
      </c>
      <c r="E34" s="155">
        <v>2015</v>
      </c>
      <c r="F34" s="167" t="s">
        <v>98</v>
      </c>
    </row>
    <row r="35" spans="1:6">
      <c r="A35" s="32" t="s">
        <v>99</v>
      </c>
      <c r="B35" s="211" t="s">
        <v>100</v>
      </c>
      <c r="C35" s="226"/>
      <c r="D35" s="226"/>
      <c r="E35" s="226"/>
      <c r="F35" s="227"/>
    </row>
    <row r="36" spans="1:6" ht="138" customHeight="1">
      <c r="A36" s="28" t="s">
        <v>101</v>
      </c>
      <c r="B36" s="90" t="s">
        <v>102</v>
      </c>
      <c r="C36" s="90" t="s">
        <v>60</v>
      </c>
      <c r="D36" s="154">
        <v>2015</v>
      </c>
      <c r="E36" s="154">
        <v>2015</v>
      </c>
      <c r="F36" s="90" t="s">
        <v>98</v>
      </c>
    </row>
    <row r="37" spans="1:6" ht="305.25" customHeight="1">
      <c r="A37" s="74" t="s">
        <v>103</v>
      </c>
      <c r="B37" s="35" t="s">
        <v>104</v>
      </c>
      <c r="C37" s="92" t="s">
        <v>105</v>
      </c>
      <c r="D37" s="11">
        <v>2019</v>
      </c>
      <c r="E37" s="11">
        <v>2019</v>
      </c>
      <c r="F37" s="92" t="s">
        <v>379</v>
      </c>
    </row>
    <row r="38" spans="1:6" ht="21.75" customHeight="1">
      <c r="A38" s="208" t="s">
        <v>100</v>
      </c>
      <c r="B38" s="209"/>
      <c r="C38" s="209"/>
      <c r="D38" s="209"/>
      <c r="E38" s="209"/>
      <c r="F38" s="210"/>
    </row>
    <row r="39" spans="1:6" ht="247.5">
      <c r="A39" s="30" t="s">
        <v>106</v>
      </c>
      <c r="B39" s="5" t="s">
        <v>107</v>
      </c>
      <c r="C39" s="29" t="s">
        <v>105</v>
      </c>
      <c r="D39" s="11">
        <v>2019</v>
      </c>
      <c r="E39" s="11">
        <v>2019</v>
      </c>
      <c r="F39" s="29" t="s">
        <v>379</v>
      </c>
    </row>
    <row r="40" spans="1:6" ht="27" customHeight="1">
      <c r="A40" s="211" t="s">
        <v>108</v>
      </c>
      <c r="B40" s="212"/>
      <c r="C40" s="212"/>
      <c r="D40" s="212"/>
      <c r="E40" s="212"/>
      <c r="F40" s="213"/>
    </row>
    <row r="41" spans="1:6" ht="247.5">
      <c r="A41" s="28" t="s">
        <v>109</v>
      </c>
      <c r="B41" s="90" t="s">
        <v>110</v>
      </c>
      <c r="C41" s="90" t="s">
        <v>105</v>
      </c>
      <c r="D41" s="11">
        <v>2019</v>
      </c>
      <c r="E41" s="11">
        <v>2019</v>
      </c>
      <c r="F41" s="5" t="s">
        <v>379</v>
      </c>
    </row>
    <row r="42" spans="1:6" ht="29.25" customHeight="1">
      <c r="A42" s="214" t="s">
        <v>111</v>
      </c>
      <c r="B42" s="215"/>
      <c r="C42" s="215"/>
      <c r="D42" s="215"/>
      <c r="E42" s="215"/>
      <c r="F42" s="216"/>
    </row>
    <row r="43" spans="1:6" ht="74.25" customHeight="1">
      <c r="A43" s="33" t="s">
        <v>112</v>
      </c>
      <c r="B43" s="90" t="s">
        <v>113</v>
      </c>
      <c r="C43" s="90" t="s">
        <v>114</v>
      </c>
      <c r="D43" s="11">
        <v>2019</v>
      </c>
      <c r="E43" s="11">
        <v>2019</v>
      </c>
      <c r="F43" s="5" t="s">
        <v>115</v>
      </c>
    </row>
    <row r="44" spans="1:6" ht="25.5" customHeight="1">
      <c r="A44" s="34" t="s">
        <v>116</v>
      </c>
      <c r="B44" s="217" t="s">
        <v>117</v>
      </c>
      <c r="C44" s="218"/>
      <c r="D44" s="218"/>
      <c r="E44" s="218"/>
      <c r="F44" s="219"/>
    </row>
    <row r="45" spans="1:6" ht="165" customHeight="1">
      <c r="A45" s="154" t="s">
        <v>118</v>
      </c>
      <c r="B45" s="5" t="s">
        <v>119</v>
      </c>
      <c r="C45" s="5" t="s">
        <v>60</v>
      </c>
      <c r="D45" s="154">
        <v>2016</v>
      </c>
      <c r="E45" s="154">
        <v>2021</v>
      </c>
      <c r="F45" s="5" t="s">
        <v>120</v>
      </c>
    </row>
    <row r="46" spans="1:6" ht="106.5" customHeight="1">
      <c r="A46" s="154" t="s">
        <v>121</v>
      </c>
      <c r="B46" s="90" t="s">
        <v>122</v>
      </c>
      <c r="C46" s="5" t="s">
        <v>60</v>
      </c>
      <c r="D46" s="154">
        <v>2015</v>
      </c>
      <c r="E46" s="154">
        <v>2021</v>
      </c>
      <c r="F46" s="5" t="s">
        <v>123</v>
      </c>
    </row>
    <row r="47" spans="1:6" ht="108" customHeight="1">
      <c r="A47" s="154" t="s">
        <v>124</v>
      </c>
      <c r="B47" s="5" t="s">
        <v>125</v>
      </c>
      <c r="C47" s="5" t="s">
        <v>70</v>
      </c>
      <c r="D47" s="154">
        <v>2016</v>
      </c>
      <c r="E47" s="154">
        <v>2021</v>
      </c>
      <c r="F47" s="5" t="s">
        <v>126</v>
      </c>
    </row>
    <row r="48" spans="1:6" ht="267" customHeight="1">
      <c r="A48" s="154" t="s">
        <v>127</v>
      </c>
      <c r="B48" s="90" t="s">
        <v>128</v>
      </c>
      <c r="C48" s="5" t="s">
        <v>70</v>
      </c>
      <c r="D48" s="154">
        <v>2016</v>
      </c>
      <c r="E48" s="154">
        <v>2021</v>
      </c>
      <c r="F48" s="36" t="s">
        <v>129</v>
      </c>
    </row>
    <row r="49" spans="1:6" ht="173.25" customHeight="1">
      <c r="A49" s="5" t="s">
        <v>130</v>
      </c>
      <c r="B49" s="90" t="s">
        <v>131</v>
      </c>
      <c r="C49" s="5" t="s">
        <v>70</v>
      </c>
      <c r="D49" s="154">
        <v>2015</v>
      </c>
      <c r="E49" s="154">
        <v>2015</v>
      </c>
      <c r="F49" s="5" t="s">
        <v>132</v>
      </c>
    </row>
    <row r="50" spans="1:6" ht="83.25" customHeight="1">
      <c r="A50" s="5" t="s">
        <v>133</v>
      </c>
      <c r="B50" s="90" t="s">
        <v>134</v>
      </c>
      <c r="C50" s="90" t="s">
        <v>70</v>
      </c>
      <c r="D50" s="157">
        <v>2016</v>
      </c>
      <c r="E50" s="157">
        <v>2016</v>
      </c>
      <c r="F50" s="90" t="s">
        <v>135</v>
      </c>
    </row>
    <row r="51" spans="1:6" ht="151.5" customHeight="1">
      <c r="A51" s="154" t="s">
        <v>136</v>
      </c>
      <c r="B51" s="90" t="s">
        <v>137</v>
      </c>
      <c r="C51" s="90" t="s">
        <v>70</v>
      </c>
      <c r="D51" s="157">
        <v>2016</v>
      </c>
      <c r="E51" s="157">
        <v>2016</v>
      </c>
      <c r="F51" s="90" t="s">
        <v>138</v>
      </c>
    </row>
    <row r="52" spans="1:6" ht="115.5">
      <c r="A52" s="154" t="s">
        <v>139</v>
      </c>
      <c r="B52" s="90" t="s">
        <v>140</v>
      </c>
      <c r="C52" s="90" t="s">
        <v>70</v>
      </c>
      <c r="D52" s="157">
        <v>2017</v>
      </c>
      <c r="E52" s="157">
        <v>2017</v>
      </c>
      <c r="F52" s="90" t="s">
        <v>141</v>
      </c>
    </row>
    <row r="53" spans="1:6" ht="84.75" customHeight="1">
      <c r="A53" s="154" t="s">
        <v>280</v>
      </c>
      <c r="B53" s="156" t="s">
        <v>281</v>
      </c>
      <c r="C53" s="90" t="s">
        <v>70</v>
      </c>
      <c r="D53" s="11">
        <v>2019</v>
      </c>
      <c r="E53" s="11">
        <v>2019</v>
      </c>
      <c r="F53" s="156" t="s">
        <v>282</v>
      </c>
    </row>
    <row r="60" spans="1:6">
      <c r="A60" s="37"/>
      <c r="B60" s="37"/>
      <c r="C60" s="37"/>
      <c r="D60" s="37"/>
      <c r="E60" s="37"/>
      <c r="F60" s="37"/>
    </row>
    <row r="61" spans="1:6">
      <c r="A61" s="37"/>
      <c r="B61" s="37"/>
      <c r="C61" s="37"/>
      <c r="D61" s="37"/>
      <c r="E61" s="37"/>
      <c r="F61" s="37"/>
    </row>
    <row r="62" spans="1:6">
      <c r="A62" s="37"/>
      <c r="B62" s="37"/>
      <c r="C62" s="37"/>
      <c r="D62" s="37"/>
      <c r="E62" s="37"/>
      <c r="F62" s="37"/>
    </row>
    <row r="63" spans="1:6">
      <c r="A63" s="37"/>
      <c r="B63" s="37"/>
      <c r="C63" s="37"/>
      <c r="D63" s="37"/>
      <c r="E63" s="37"/>
      <c r="F63" s="37"/>
    </row>
    <row r="64" spans="1:6">
      <c r="A64" s="37"/>
      <c r="B64" s="37"/>
      <c r="C64" s="37"/>
      <c r="D64" s="37"/>
      <c r="E64" s="37"/>
      <c r="F64" s="37"/>
    </row>
    <row r="65" spans="1:6">
      <c r="A65" s="37"/>
      <c r="B65" s="37"/>
      <c r="C65" s="37"/>
      <c r="D65" s="37"/>
      <c r="E65" s="37"/>
      <c r="F65" s="37"/>
    </row>
    <row r="66" spans="1:6">
      <c r="A66" s="37"/>
      <c r="B66" s="37"/>
      <c r="C66" s="37"/>
      <c r="D66" s="37"/>
      <c r="E66" s="37"/>
      <c r="F66" s="37"/>
    </row>
    <row r="67" spans="1:6">
      <c r="A67" s="37"/>
      <c r="B67" s="37"/>
      <c r="C67" s="37"/>
      <c r="D67" s="37"/>
      <c r="E67" s="37"/>
      <c r="F67" s="37"/>
    </row>
    <row r="68" spans="1:6">
      <c r="A68" s="37"/>
      <c r="B68" s="37"/>
      <c r="C68" s="37"/>
      <c r="D68" s="37"/>
      <c r="E68" s="37"/>
      <c r="F68" s="37"/>
    </row>
    <row r="69" spans="1:6">
      <c r="A69" s="37"/>
      <c r="B69" s="37"/>
      <c r="C69" s="37"/>
      <c r="D69" s="37"/>
      <c r="E69" s="37"/>
      <c r="F69" s="37"/>
    </row>
    <row r="70" spans="1:6">
      <c r="A70" s="37"/>
      <c r="B70" s="37"/>
      <c r="C70" s="37"/>
      <c r="D70" s="37"/>
      <c r="E70" s="37"/>
      <c r="F70" s="37"/>
    </row>
    <row r="71" spans="1:6">
      <c r="A71" s="37"/>
      <c r="B71" s="37"/>
      <c r="C71" s="37"/>
      <c r="D71" s="37"/>
      <c r="E71" s="37"/>
      <c r="F71" s="37"/>
    </row>
    <row r="72" spans="1:6">
      <c r="A72" s="37"/>
      <c r="B72" s="37"/>
      <c r="C72" s="37"/>
      <c r="D72" s="37"/>
      <c r="E72" s="37"/>
      <c r="F72" s="37"/>
    </row>
    <row r="73" spans="1:6">
      <c r="A73" s="37"/>
      <c r="B73" s="37"/>
      <c r="C73" s="37"/>
      <c r="D73" s="37"/>
      <c r="E73" s="37"/>
      <c r="F73" s="37"/>
    </row>
    <row r="74" spans="1:6">
      <c r="A74" s="37"/>
      <c r="B74" s="37"/>
      <c r="C74" s="37"/>
      <c r="D74" s="37"/>
      <c r="E74" s="37"/>
      <c r="F74" s="37"/>
    </row>
    <row r="75" spans="1:6">
      <c r="A75" s="37"/>
      <c r="B75" s="37"/>
      <c r="C75" s="37"/>
      <c r="D75" s="37"/>
      <c r="E75" s="37"/>
      <c r="F75" s="37"/>
    </row>
    <row r="76" spans="1:6">
      <c r="A76" s="37"/>
      <c r="B76" s="37"/>
      <c r="C76" s="37"/>
      <c r="D76" s="37"/>
      <c r="E76" s="37"/>
      <c r="F76" s="37"/>
    </row>
    <row r="77" spans="1:6">
      <c r="A77" s="37"/>
      <c r="B77" s="37"/>
      <c r="C77" s="37"/>
      <c r="D77" s="37"/>
      <c r="E77" s="37"/>
      <c r="F77" s="37"/>
    </row>
    <row r="78" spans="1:6">
      <c r="A78" s="37"/>
      <c r="B78" s="37"/>
      <c r="C78" s="37"/>
      <c r="D78" s="37"/>
      <c r="E78" s="37"/>
      <c r="F78" s="37"/>
    </row>
    <row r="79" spans="1:6">
      <c r="A79" s="37"/>
      <c r="B79" s="37"/>
      <c r="C79" s="37"/>
      <c r="D79" s="37"/>
      <c r="E79" s="37"/>
      <c r="F79" s="37"/>
    </row>
    <row r="80" spans="1:6">
      <c r="A80" s="37"/>
      <c r="B80" s="37"/>
      <c r="C80" s="37"/>
      <c r="D80" s="37"/>
      <c r="E80" s="37"/>
      <c r="F80" s="37"/>
    </row>
    <row r="81" spans="1:6">
      <c r="A81" s="37"/>
      <c r="B81" s="37"/>
      <c r="C81" s="37"/>
      <c r="D81" s="37"/>
      <c r="E81" s="37"/>
      <c r="F81" s="37"/>
    </row>
    <row r="82" spans="1:6">
      <c r="A82" s="37"/>
      <c r="B82" s="37"/>
      <c r="C82" s="37"/>
      <c r="D82" s="37"/>
      <c r="E82" s="37"/>
      <c r="F82" s="37"/>
    </row>
    <row r="83" spans="1:6">
      <c r="A83" s="37"/>
      <c r="B83" s="37"/>
      <c r="C83" s="37"/>
      <c r="D83" s="37"/>
      <c r="E83" s="37"/>
      <c r="F83" s="37"/>
    </row>
    <row r="84" spans="1:6">
      <c r="A84" s="37"/>
      <c r="B84" s="37"/>
      <c r="C84" s="37"/>
      <c r="D84" s="37"/>
      <c r="E84" s="37"/>
      <c r="F84" s="37"/>
    </row>
    <row r="85" spans="1:6">
      <c r="A85" s="37"/>
      <c r="B85" s="37"/>
      <c r="C85" s="37"/>
      <c r="D85" s="37"/>
      <c r="E85" s="37"/>
      <c r="F85" s="37"/>
    </row>
    <row r="86" spans="1:6">
      <c r="A86" s="37"/>
      <c r="B86" s="37"/>
      <c r="C86" s="37"/>
      <c r="D86" s="37"/>
      <c r="E86" s="37"/>
      <c r="F86" s="37"/>
    </row>
    <row r="87" spans="1:6">
      <c r="A87" s="37"/>
      <c r="B87" s="37"/>
      <c r="C87" s="37"/>
      <c r="D87" s="37"/>
      <c r="E87" s="37"/>
      <c r="F87" s="37"/>
    </row>
    <row r="88" spans="1:6">
      <c r="A88" s="37"/>
      <c r="B88" s="37"/>
      <c r="C88" s="37"/>
      <c r="D88" s="37"/>
      <c r="E88" s="37"/>
      <c r="F88" s="37"/>
    </row>
    <row r="89" spans="1:6">
      <c r="A89" s="37"/>
      <c r="B89" s="37"/>
      <c r="C89" s="37"/>
      <c r="D89" s="37"/>
      <c r="E89" s="37"/>
      <c r="F89" s="37"/>
    </row>
    <row r="90" spans="1:6">
      <c r="A90" s="37"/>
      <c r="B90" s="37"/>
      <c r="C90" s="37"/>
      <c r="D90" s="37"/>
      <c r="E90" s="37"/>
      <c r="F90" s="37"/>
    </row>
    <row r="91" spans="1:6">
      <c r="A91" s="37"/>
      <c r="B91" s="37"/>
      <c r="C91" s="37"/>
      <c r="D91" s="37"/>
      <c r="E91" s="37"/>
      <c r="F91" s="37"/>
    </row>
    <row r="92" spans="1:6">
      <c r="A92" s="37"/>
      <c r="B92" s="37"/>
      <c r="C92" s="37"/>
      <c r="D92" s="37"/>
      <c r="E92" s="37"/>
      <c r="F92" s="37"/>
    </row>
    <row r="93" spans="1:6">
      <c r="A93" s="37"/>
      <c r="B93" s="37"/>
      <c r="C93" s="37"/>
      <c r="D93" s="37"/>
      <c r="E93" s="37"/>
      <c r="F93" s="37"/>
    </row>
    <row r="94" spans="1:6">
      <c r="A94" s="37"/>
      <c r="B94" s="37"/>
      <c r="C94" s="37"/>
      <c r="D94" s="37"/>
      <c r="E94" s="37"/>
      <c r="F94" s="37"/>
    </row>
    <row r="95" spans="1:6">
      <c r="A95" s="37"/>
      <c r="B95" s="37"/>
      <c r="C95" s="37"/>
      <c r="D95" s="37"/>
      <c r="E95" s="37"/>
      <c r="F95" s="37"/>
    </row>
    <row r="96" spans="1:6">
      <c r="A96" s="37"/>
      <c r="B96" s="37"/>
      <c r="C96" s="37"/>
      <c r="D96" s="37"/>
      <c r="E96" s="37"/>
      <c r="F96" s="37"/>
    </row>
    <row r="97" spans="1:6">
      <c r="A97" s="37"/>
      <c r="B97" s="37"/>
      <c r="C97" s="37"/>
      <c r="D97" s="37"/>
      <c r="E97" s="37"/>
      <c r="F97" s="37"/>
    </row>
    <row r="98" spans="1:6">
      <c r="A98" s="37"/>
      <c r="B98" s="37"/>
      <c r="C98" s="37"/>
      <c r="D98" s="37"/>
      <c r="E98" s="37"/>
      <c r="F98" s="37"/>
    </row>
    <row r="99" spans="1:6">
      <c r="A99" s="37"/>
      <c r="B99" s="37"/>
      <c r="C99" s="37"/>
      <c r="D99" s="37"/>
      <c r="E99" s="37"/>
      <c r="F99" s="37"/>
    </row>
    <row r="100" spans="1:6">
      <c r="A100" s="37"/>
      <c r="B100" s="37"/>
      <c r="C100" s="37"/>
      <c r="D100" s="37"/>
      <c r="E100" s="37"/>
      <c r="F100" s="37"/>
    </row>
    <row r="101" spans="1:6">
      <c r="A101" s="37"/>
      <c r="B101" s="37"/>
      <c r="C101" s="37"/>
      <c r="D101" s="37"/>
      <c r="E101" s="37"/>
      <c r="F101" s="37"/>
    </row>
    <row r="102" spans="1:6">
      <c r="A102" s="37"/>
      <c r="B102" s="37"/>
      <c r="C102" s="37"/>
      <c r="D102" s="37"/>
      <c r="E102" s="37"/>
      <c r="F102" s="37"/>
    </row>
    <row r="103" spans="1:6">
      <c r="A103" s="37"/>
      <c r="B103" s="37"/>
      <c r="C103" s="37"/>
      <c r="D103" s="37"/>
      <c r="E103" s="37"/>
      <c r="F103" s="37"/>
    </row>
    <row r="104" spans="1:6">
      <c r="A104" s="37"/>
      <c r="B104" s="37"/>
      <c r="C104" s="37"/>
      <c r="D104" s="37"/>
      <c r="E104" s="37"/>
      <c r="F104" s="37"/>
    </row>
    <row r="105" spans="1:6">
      <c r="A105" s="37"/>
      <c r="B105" s="37"/>
      <c r="C105" s="37"/>
      <c r="D105" s="37"/>
      <c r="E105" s="37"/>
      <c r="F105" s="37"/>
    </row>
    <row r="106" spans="1:6">
      <c r="A106" s="37"/>
      <c r="B106" s="37"/>
      <c r="C106" s="37"/>
      <c r="D106" s="37"/>
      <c r="E106" s="37"/>
      <c r="F106" s="37"/>
    </row>
    <row r="107" spans="1:6">
      <c r="A107" s="37"/>
      <c r="B107" s="37"/>
      <c r="C107" s="37"/>
      <c r="D107" s="37"/>
      <c r="E107" s="37"/>
      <c r="F107" s="37"/>
    </row>
    <row r="108" spans="1:6">
      <c r="A108" s="37"/>
      <c r="B108" s="37"/>
      <c r="C108" s="37"/>
      <c r="D108" s="37"/>
      <c r="E108" s="37"/>
      <c r="F108" s="37"/>
    </row>
    <row r="109" spans="1:6">
      <c r="A109" s="37"/>
      <c r="B109" s="37"/>
      <c r="C109" s="37"/>
      <c r="D109" s="37"/>
      <c r="E109" s="37"/>
      <c r="F109" s="37"/>
    </row>
    <row r="110" spans="1:6">
      <c r="A110" s="37"/>
      <c r="B110" s="37"/>
      <c r="C110" s="37"/>
      <c r="D110" s="37"/>
      <c r="E110" s="37"/>
      <c r="F110" s="37"/>
    </row>
    <row r="111" spans="1:6">
      <c r="A111" s="37"/>
      <c r="B111" s="37"/>
      <c r="C111" s="37"/>
      <c r="D111" s="37"/>
      <c r="E111" s="37"/>
      <c r="F111" s="37"/>
    </row>
    <row r="112" spans="1:6">
      <c r="A112" s="37"/>
      <c r="B112" s="37"/>
      <c r="C112" s="37"/>
      <c r="D112" s="37"/>
      <c r="E112" s="37"/>
      <c r="F112" s="37"/>
    </row>
    <row r="113" spans="1:6">
      <c r="A113" s="37"/>
      <c r="B113" s="37"/>
      <c r="C113" s="37"/>
      <c r="D113" s="37"/>
      <c r="E113" s="37"/>
      <c r="F113" s="37"/>
    </row>
    <row r="114" spans="1:6">
      <c r="A114" s="37"/>
      <c r="B114" s="37"/>
      <c r="C114" s="37"/>
      <c r="D114" s="37"/>
      <c r="E114" s="37"/>
      <c r="F114" s="37"/>
    </row>
    <row r="115" spans="1:6">
      <c r="A115" s="37"/>
      <c r="B115" s="37"/>
      <c r="C115" s="37"/>
      <c r="D115" s="37"/>
      <c r="E115" s="37"/>
      <c r="F115" s="37"/>
    </row>
    <row r="116" spans="1:6">
      <c r="A116" s="37"/>
      <c r="B116" s="37"/>
      <c r="C116" s="37"/>
      <c r="D116" s="37"/>
      <c r="E116" s="37"/>
      <c r="F116" s="37"/>
    </row>
    <row r="117" spans="1:6">
      <c r="A117" s="37"/>
      <c r="B117" s="37"/>
      <c r="C117" s="37"/>
      <c r="D117" s="37"/>
      <c r="E117" s="37"/>
      <c r="F117" s="37"/>
    </row>
    <row r="118" spans="1:6">
      <c r="A118" s="37"/>
      <c r="B118" s="37"/>
      <c r="C118" s="37"/>
      <c r="D118" s="37"/>
      <c r="E118" s="37"/>
      <c r="F118" s="37"/>
    </row>
    <row r="119" spans="1:6">
      <c r="A119" s="37"/>
      <c r="B119" s="37"/>
      <c r="C119" s="37"/>
      <c r="D119" s="37"/>
      <c r="E119" s="37"/>
      <c r="F119" s="37"/>
    </row>
    <row r="120" spans="1:6">
      <c r="A120" s="37"/>
      <c r="B120" s="37"/>
      <c r="C120" s="37"/>
      <c r="D120" s="37"/>
      <c r="E120" s="37"/>
      <c r="F120" s="37"/>
    </row>
    <row r="121" spans="1:6">
      <c r="A121" s="37"/>
      <c r="B121" s="37"/>
      <c r="C121" s="37"/>
      <c r="D121" s="37"/>
      <c r="E121" s="37"/>
      <c r="F121" s="37"/>
    </row>
    <row r="122" spans="1:6">
      <c r="A122" s="37"/>
      <c r="B122" s="37"/>
      <c r="C122" s="37"/>
      <c r="D122" s="37"/>
      <c r="E122" s="37"/>
      <c r="F122" s="37"/>
    </row>
    <row r="123" spans="1:6">
      <c r="A123" s="37"/>
      <c r="B123" s="37"/>
      <c r="C123" s="37"/>
      <c r="D123" s="37"/>
      <c r="E123" s="37"/>
      <c r="F123" s="37"/>
    </row>
    <row r="124" spans="1:6">
      <c r="A124" s="37"/>
      <c r="B124" s="37"/>
      <c r="C124" s="37"/>
      <c r="D124" s="37"/>
      <c r="E124" s="37"/>
      <c r="F124" s="37"/>
    </row>
    <row r="125" spans="1:6">
      <c r="A125" s="37"/>
      <c r="B125" s="37"/>
      <c r="C125" s="37"/>
      <c r="D125" s="37"/>
      <c r="E125" s="37"/>
      <c r="F125" s="37"/>
    </row>
    <row r="126" spans="1:6">
      <c r="A126" s="37"/>
      <c r="B126" s="37"/>
      <c r="C126" s="37"/>
      <c r="D126" s="37"/>
      <c r="E126" s="37"/>
      <c r="F126" s="37"/>
    </row>
    <row r="127" spans="1:6">
      <c r="A127" s="37"/>
      <c r="B127" s="37"/>
      <c r="C127" s="37"/>
      <c r="D127" s="37"/>
      <c r="E127" s="37"/>
      <c r="F127" s="37"/>
    </row>
    <row r="128" spans="1:6">
      <c r="A128" s="37"/>
      <c r="B128" s="37"/>
      <c r="C128" s="37"/>
      <c r="D128" s="37"/>
      <c r="E128" s="37"/>
      <c r="F128" s="37"/>
    </row>
    <row r="129" spans="1:6">
      <c r="A129" s="37"/>
      <c r="B129" s="37"/>
      <c r="C129" s="37"/>
      <c r="D129" s="37"/>
      <c r="E129" s="37"/>
      <c r="F129" s="37"/>
    </row>
    <row r="130" spans="1:6">
      <c r="A130" s="37"/>
      <c r="B130" s="37"/>
      <c r="C130" s="37"/>
      <c r="D130" s="37"/>
      <c r="E130" s="37"/>
      <c r="F130" s="37"/>
    </row>
  </sheetData>
  <mergeCells count="19">
    <mergeCell ref="A38:F38"/>
    <mergeCell ref="A40:F40"/>
    <mergeCell ref="A42:F42"/>
    <mergeCell ref="B44:F44"/>
    <mergeCell ref="B12:F12"/>
    <mergeCell ref="A14:F14"/>
    <mergeCell ref="A16:F16"/>
    <mergeCell ref="A21:F21"/>
    <mergeCell ref="A23:F23"/>
    <mergeCell ref="B35:F35"/>
    <mergeCell ref="A9:A10"/>
    <mergeCell ref="B9:B10"/>
    <mergeCell ref="C9:C10"/>
    <mergeCell ref="D9:F9"/>
    <mergeCell ref="E1:F1"/>
    <mergeCell ref="E2:F3"/>
    <mergeCell ref="A5:F5"/>
    <mergeCell ref="A6:F6"/>
    <mergeCell ref="A7:F7"/>
  </mergeCells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>
      <selection activeCell="F8" sqref="F8"/>
    </sheetView>
  </sheetViews>
  <sheetFormatPr defaultRowHeight="16.5"/>
  <cols>
    <col min="1" max="1" width="9.140625" style="3"/>
    <col min="2" max="2" width="22.5703125" style="3" customWidth="1"/>
    <col min="3" max="3" width="21.42578125" style="3" customWidth="1"/>
    <col min="4" max="4" width="14" style="3" customWidth="1"/>
    <col min="5" max="6" width="13.5703125" style="3" customWidth="1"/>
    <col min="7" max="7" width="14" style="3" customWidth="1"/>
    <col min="8" max="8" width="15" style="3" customWidth="1"/>
    <col min="9" max="9" width="17" style="3" customWidth="1"/>
    <col min="10" max="10" width="18.140625" style="3" customWidth="1"/>
    <col min="11" max="11" width="21.28515625" style="3" customWidth="1"/>
    <col min="12" max="259" width="9.140625" style="3"/>
    <col min="260" max="260" width="29.42578125" style="3" customWidth="1"/>
    <col min="261" max="261" width="21.42578125" style="3" customWidth="1"/>
    <col min="262" max="262" width="14" style="3" customWidth="1"/>
    <col min="263" max="264" width="13.5703125" style="3" customWidth="1"/>
    <col min="265" max="265" width="14" style="3" customWidth="1"/>
    <col min="266" max="266" width="15" style="3" customWidth="1"/>
    <col min="267" max="267" width="29" style="3" customWidth="1"/>
    <col min="268" max="515" width="9.140625" style="3"/>
    <col min="516" max="516" width="29.42578125" style="3" customWidth="1"/>
    <col min="517" max="517" width="21.42578125" style="3" customWidth="1"/>
    <col min="518" max="518" width="14" style="3" customWidth="1"/>
    <col min="519" max="520" width="13.5703125" style="3" customWidth="1"/>
    <col min="521" max="521" width="14" style="3" customWidth="1"/>
    <col min="522" max="522" width="15" style="3" customWidth="1"/>
    <col min="523" max="523" width="29" style="3" customWidth="1"/>
    <col min="524" max="771" width="9.140625" style="3"/>
    <col min="772" max="772" width="29.42578125" style="3" customWidth="1"/>
    <col min="773" max="773" width="21.42578125" style="3" customWidth="1"/>
    <col min="774" max="774" width="14" style="3" customWidth="1"/>
    <col min="775" max="776" width="13.5703125" style="3" customWidth="1"/>
    <col min="777" max="777" width="14" style="3" customWidth="1"/>
    <col min="778" max="778" width="15" style="3" customWidth="1"/>
    <col min="779" max="779" width="29" style="3" customWidth="1"/>
    <col min="780" max="1027" width="9.140625" style="3"/>
    <col min="1028" max="1028" width="29.42578125" style="3" customWidth="1"/>
    <col min="1029" max="1029" width="21.42578125" style="3" customWidth="1"/>
    <col min="1030" max="1030" width="14" style="3" customWidth="1"/>
    <col min="1031" max="1032" width="13.5703125" style="3" customWidth="1"/>
    <col min="1033" max="1033" width="14" style="3" customWidth="1"/>
    <col min="1034" max="1034" width="15" style="3" customWidth="1"/>
    <col min="1035" max="1035" width="29" style="3" customWidth="1"/>
    <col min="1036" max="1283" width="9.140625" style="3"/>
    <col min="1284" max="1284" width="29.42578125" style="3" customWidth="1"/>
    <col min="1285" max="1285" width="21.42578125" style="3" customWidth="1"/>
    <col min="1286" max="1286" width="14" style="3" customWidth="1"/>
    <col min="1287" max="1288" width="13.5703125" style="3" customWidth="1"/>
    <col min="1289" max="1289" width="14" style="3" customWidth="1"/>
    <col min="1290" max="1290" width="15" style="3" customWidth="1"/>
    <col min="1291" max="1291" width="29" style="3" customWidth="1"/>
    <col min="1292" max="1539" width="9.140625" style="3"/>
    <col min="1540" max="1540" width="29.42578125" style="3" customWidth="1"/>
    <col min="1541" max="1541" width="21.42578125" style="3" customWidth="1"/>
    <col min="1542" max="1542" width="14" style="3" customWidth="1"/>
    <col min="1543" max="1544" width="13.5703125" style="3" customWidth="1"/>
    <col min="1545" max="1545" width="14" style="3" customWidth="1"/>
    <col min="1546" max="1546" width="15" style="3" customWidth="1"/>
    <col min="1547" max="1547" width="29" style="3" customWidth="1"/>
    <col min="1548" max="1795" width="9.140625" style="3"/>
    <col min="1796" max="1796" width="29.42578125" style="3" customWidth="1"/>
    <col min="1797" max="1797" width="21.42578125" style="3" customWidth="1"/>
    <col min="1798" max="1798" width="14" style="3" customWidth="1"/>
    <col min="1799" max="1800" width="13.5703125" style="3" customWidth="1"/>
    <col min="1801" max="1801" width="14" style="3" customWidth="1"/>
    <col min="1802" max="1802" width="15" style="3" customWidth="1"/>
    <col min="1803" max="1803" width="29" style="3" customWidth="1"/>
    <col min="1804" max="2051" width="9.140625" style="3"/>
    <col min="2052" max="2052" width="29.42578125" style="3" customWidth="1"/>
    <col min="2053" max="2053" width="21.42578125" style="3" customWidth="1"/>
    <col min="2054" max="2054" width="14" style="3" customWidth="1"/>
    <col min="2055" max="2056" width="13.5703125" style="3" customWidth="1"/>
    <col min="2057" max="2057" width="14" style="3" customWidth="1"/>
    <col min="2058" max="2058" width="15" style="3" customWidth="1"/>
    <col min="2059" max="2059" width="29" style="3" customWidth="1"/>
    <col min="2060" max="2307" width="9.140625" style="3"/>
    <col min="2308" max="2308" width="29.42578125" style="3" customWidth="1"/>
    <col min="2309" max="2309" width="21.42578125" style="3" customWidth="1"/>
    <col min="2310" max="2310" width="14" style="3" customWidth="1"/>
    <col min="2311" max="2312" width="13.5703125" style="3" customWidth="1"/>
    <col min="2313" max="2313" width="14" style="3" customWidth="1"/>
    <col min="2314" max="2314" width="15" style="3" customWidth="1"/>
    <col min="2315" max="2315" width="29" style="3" customWidth="1"/>
    <col min="2316" max="2563" width="9.140625" style="3"/>
    <col min="2564" max="2564" width="29.42578125" style="3" customWidth="1"/>
    <col min="2565" max="2565" width="21.42578125" style="3" customWidth="1"/>
    <col min="2566" max="2566" width="14" style="3" customWidth="1"/>
    <col min="2567" max="2568" width="13.5703125" style="3" customWidth="1"/>
    <col min="2569" max="2569" width="14" style="3" customWidth="1"/>
    <col min="2570" max="2570" width="15" style="3" customWidth="1"/>
    <col min="2571" max="2571" width="29" style="3" customWidth="1"/>
    <col min="2572" max="2819" width="9.140625" style="3"/>
    <col min="2820" max="2820" width="29.42578125" style="3" customWidth="1"/>
    <col min="2821" max="2821" width="21.42578125" style="3" customWidth="1"/>
    <col min="2822" max="2822" width="14" style="3" customWidth="1"/>
    <col min="2823" max="2824" width="13.5703125" style="3" customWidth="1"/>
    <col min="2825" max="2825" width="14" style="3" customWidth="1"/>
    <col min="2826" max="2826" width="15" style="3" customWidth="1"/>
    <col min="2827" max="2827" width="29" style="3" customWidth="1"/>
    <col min="2828" max="3075" width="9.140625" style="3"/>
    <col min="3076" max="3076" width="29.42578125" style="3" customWidth="1"/>
    <col min="3077" max="3077" width="21.42578125" style="3" customWidth="1"/>
    <col min="3078" max="3078" width="14" style="3" customWidth="1"/>
    <col min="3079" max="3080" width="13.5703125" style="3" customWidth="1"/>
    <col min="3081" max="3081" width="14" style="3" customWidth="1"/>
    <col min="3082" max="3082" width="15" style="3" customWidth="1"/>
    <col min="3083" max="3083" width="29" style="3" customWidth="1"/>
    <col min="3084" max="3331" width="9.140625" style="3"/>
    <col min="3332" max="3332" width="29.42578125" style="3" customWidth="1"/>
    <col min="3333" max="3333" width="21.42578125" style="3" customWidth="1"/>
    <col min="3334" max="3334" width="14" style="3" customWidth="1"/>
    <col min="3335" max="3336" width="13.5703125" style="3" customWidth="1"/>
    <col min="3337" max="3337" width="14" style="3" customWidth="1"/>
    <col min="3338" max="3338" width="15" style="3" customWidth="1"/>
    <col min="3339" max="3339" width="29" style="3" customWidth="1"/>
    <col min="3340" max="3587" width="9.140625" style="3"/>
    <col min="3588" max="3588" width="29.42578125" style="3" customWidth="1"/>
    <col min="3589" max="3589" width="21.42578125" style="3" customWidth="1"/>
    <col min="3590" max="3590" width="14" style="3" customWidth="1"/>
    <col min="3591" max="3592" width="13.5703125" style="3" customWidth="1"/>
    <col min="3593" max="3593" width="14" style="3" customWidth="1"/>
    <col min="3594" max="3594" width="15" style="3" customWidth="1"/>
    <col min="3595" max="3595" width="29" style="3" customWidth="1"/>
    <col min="3596" max="3843" width="9.140625" style="3"/>
    <col min="3844" max="3844" width="29.42578125" style="3" customWidth="1"/>
    <col min="3845" max="3845" width="21.42578125" style="3" customWidth="1"/>
    <col min="3846" max="3846" width="14" style="3" customWidth="1"/>
    <col min="3847" max="3848" width="13.5703125" style="3" customWidth="1"/>
    <col min="3849" max="3849" width="14" style="3" customWidth="1"/>
    <col min="3850" max="3850" width="15" style="3" customWidth="1"/>
    <col min="3851" max="3851" width="29" style="3" customWidth="1"/>
    <col min="3852" max="4099" width="9.140625" style="3"/>
    <col min="4100" max="4100" width="29.42578125" style="3" customWidth="1"/>
    <col min="4101" max="4101" width="21.42578125" style="3" customWidth="1"/>
    <col min="4102" max="4102" width="14" style="3" customWidth="1"/>
    <col min="4103" max="4104" width="13.5703125" style="3" customWidth="1"/>
    <col min="4105" max="4105" width="14" style="3" customWidth="1"/>
    <col min="4106" max="4106" width="15" style="3" customWidth="1"/>
    <col min="4107" max="4107" width="29" style="3" customWidth="1"/>
    <col min="4108" max="4355" width="9.140625" style="3"/>
    <col min="4356" max="4356" width="29.42578125" style="3" customWidth="1"/>
    <col min="4357" max="4357" width="21.42578125" style="3" customWidth="1"/>
    <col min="4358" max="4358" width="14" style="3" customWidth="1"/>
    <col min="4359" max="4360" width="13.5703125" style="3" customWidth="1"/>
    <col min="4361" max="4361" width="14" style="3" customWidth="1"/>
    <col min="4362" max="4362" width="15" style="3" customWidth="1"/>
    <col min="4363" max="4363" width="29" style="3" customWidth="1"/>
    <col min="4364" max="4611" width="9.140625" style="3"/>
    <col min="4612" max="4612" width="29.42578125" style="3" customWidth="1"/>
    <col min="4613" max="4613" width="21.42578125" style="3" customWidth="1"/>
    <col min="4614" max="4614" width="14" style="3" customWidth="1"/>
    <col min="4615" max="4616" width="13.5703125" style="3" customWidth="1"/>
    <col min="4617" max="4617" width="14" style="3" customWidth="1"/>
    <col min="4618" max="4618" width="15" style="3" customWidth="1"/>
    <col min="4619" max="4619" width="29" style="3" customWidth="1"/>
    <col min="4620" max="4867" width="9.140625" style="3"/>
    <col min="4868" max="4868" width="29.42578125" style="3" customWidth="1"/>
    <col min="4869" max="4869" width="21.42578125" style="3" customWidth="1"/>
    <col min="4870" max="4870" width="14" style="3" customWidth="1"/>
    <col min="4871" max="4872" width="13.5703125" style="3" customWidth="1"/>
    <col min="4873" max="4873" width="14" style="3" customWidth="1"/>
    <col min="4874" max="4874" width="15" style="3" customWidth="1"/>
    <col min="4875" max="4875" width="29" style="3" customWidth="1"/>
    <col min="4876" max="5123" width="9.140625" style="3"/>
    <col min="5124" max="5124" width="29.42578125" style="3" customWidth="1"/>
    <col min="5125" max="5125" width="21.42578125" style="3" customWidth="1"/>
    <col min="5126" max="5126" width="14" style="3" customWidth="1"/>
    <col min="5127" max="5128" width="13.5703125" style="3" customWidth="1"/>
    <col min="5129" max="5129" width="14" style="3" customWidth="1"/>
    <col min="5130" max="5130" width="15" style="3" customWidth="1"/>
    <col min="5131" max="5131" width="29" style="3" customWidth="1"/>
    <col min="5132" max="5379" width="9.140625" style="3"/>
    <col min="5380" max="5380" width="29.42578125" style="3" customWidth="1"/>
    <col min="5381" max="5381" width="21.42578125" style="3" customWidth="1"/>
    <col min="5382" max="5382" width="14" style="3" customWidth="1"/>
    <col min="5383" max="5384" width="13.5703125" style="3" customWidth="1"/>
    <col min="5385" max="5385" width="14" style="3" customWidth="1"/>
    <col min="5386" max="5386" width="15" style="3" customWidth="1"/>
    <col min="5387" max="5387" width="29" style="3" customWidth="1"/>
    <col min="5388" max="5635" width="9.140625" style="3"/>
    <col min="5636" max="5636" width="29.42578125" style="3" customWidth="1"/>
    <col min="5637" max="5637" width="21.42578125" style="3" customWidth="1"/>
    <col min="5638" max="5638" width="14" style="3" customWidth="1"/>
    <col min="5639" max="5640" width="13.5703125" style="3" customWidth="1"/>
    <col min="5641" max="5641" width="14" style="3" customWidth="1"/>
    <col min="5642" max="5642" width="15" style="3" customWidth="1"/>
    <col min="5643" max="5643" width="29" style="3" customWidth="1"/>
    <col min="5644" max="5891" width="9.140625" style="3"/>
    <col min="5892" max="5892" width="29.42578125" style="3" customWidth="1"/>
    <col min="5893" max="5893" width="21.42578125" style="3" customWidth="1"/>
    <col min="5894" max="5894" width="14" style="3" customWidth="1"/>
    <col min="5895" max="5896" width="13.5703125" style="3" customWidth="1"/>
    <col min="5897" max="5897" width="14" style="3" customWidth="1"/>
    <col min="5898" max="5898" width="15" style="3" customWidth="1"/>
    <col min="5899" max="5899" width="29" style="3" customWidth="1"/>
    <col min="5900" max="6147" width="9.140625" style="3"/>
    <col min="6148" max="6148" width="29.42578125" style="3" customWidth="1"/>
    <col min="6149" max="6149" width="21.42578125" style="3" customWidth="1"/>
    <col min="6150" max="6150" width="14" style="3" customWidth="1"/>
    <col min="6151" max="6152" width="13.5703125" style="3" customWidth="1"/>
    <col min="6153" max="6153" width="14" style="3" customWidth="1"/>
    <col min="6154" max="6154" width="15" style="3" customWidth="1"/>
    <col min="6155" max="6155" width="29" style="3" customWidth="1"/>
    <col min="6156" max="6403" width="9.140625" style="3"/>
    <col min="6404" max="6404" width="29.42578125" style="3" customWidth="1"/>
    <col min="6405" max="6405" width="21.42578125" style="3" customWidth="1"/>
    <col min="6406" max="6406" width="14" style="3" customWidth="1"/>
    <col min="6407" max="6408" width="13.5703125" style="3" customWidth="1"/>
    <col min="6409" max="6409" width="14" style="3" customWidth="1"/>
    <col min="6410" max="6410" width="15" style="3" customWidth="1"/>
    <col min="6411" max="6411" width="29" style="3" customWidth="1"/>
    <col min="6412" max="6659" width="9.140625" style="3"/>
    <col min="6660" max="6660" width="29.42578125" style="3" customWidth="1"/>
    <col min="6661" max="6661" width="21.42578125" style="3" customWidth="1"/>
    <col min="6662" max="6662" width="14" style="3" customWidth="1"/>
    <col min="6663" max="6664" width="13.5703125" style="3" customWidth="1"/>
    <col min="6665" max="6665" width="14" style="3" customWidth="1"/>
    <col min="6666" max="6666" width="15" style="3" customWidth="1"/>
    <col min="6667" max="6667" width="29" style="3" customWidth="1"/>
    <col min="6668" max="6915" width="9.140625" style="3"/>
    <col min="6916" max="6916" width="29.42578125" style="3" customWidth="1"/>
    <col min="6917" max="6917" width="21.42578125" style="3" customWidth="1"/>
    <col min="6918" max="6918" width="14" style="3" customWidth="1"/>
    <col min="6919" max="6920" width="13.5703125" style="3" customWidth="1"/>
    <col min="6921" max="6921" width="14" style="3" customWidth="1"/>
    <col min="6922" max="6922" width="15" style="3" customWidth="1"/>
    <col min="6923" max="6923" width="29" style="3" customWidth="1"/>
    <col min="6924" max="7171" width="9.140625" style="3"/>
    <col min="7172" max="7172" width="29.42578125" style="3" customWidth="1"/>
    <col min="7173" max="7173" width="21.42578125" style="3" customWidth="1"/>
    <col min="7174" max="7174" width="14" style="3" customWidth="1"/>
    <col min="7175" max="7176" width="13.5703125" style="3" customWidth="1"/>
    <col min="7177" max="7177" width="14" style="3" customWidth="1"/>
    <col min="7178" max="7178" width="15" style="3" customWidth="1"/>
    <col min="7179" max="7179" width="29" style="3" customWidth="1"/>
    <col min="7180" max="7427" width="9.140625" style="3"/>
    <col min="7428" max="7428" width="29.42578125" style="3" customWidth="1"/>
    <col min="7429" max="7429" width="21.42578125" style="3" customWidth="1"/>
    <col min="7430" max="7430" width="14" style="3" customWidth="1"/>
    <col min="7431" max="7432" width="13.5703125" style="3" customWidth="1"/>
    <col min="7433" max="7433" width="14" style="3" customWidth="1"/>
    <col min="7434" max="7434" width="15" style="3" customWidth="1"/>
    <col min="7435" max="7435" width="29" style="3" customWidth="1"/>
    <col min="7436" max="7683" width="9.140625" style="3"/>
    <col min="7684" max="7684" width="29.42578125" style="3" customWidth="1"/>
    <col min="7685" max="7685" width="21.42578125" style="3" customWidth="1"/>
    <col min="7686" max="7686" width="14" style="3" customWidth="1"/>
    <col min="7687" max="7688" width="13.5703125" style="3" customWidth="1"/>
    <col min="7689" max="7689" width="14" style="3" customWidth="1"/>
    <col min="7690" max="7690" width="15" style="3" customWidth="1"/>
    <col min="7691" max="7691" width="29" style="3" customWidth="1"/>
    <col min="7692" max="7939" width="9.140625" style="3"/>
    <col min="7940" max="7940" width="29.42578125" style="3" customWidth="1"/>
    <col min="7941" max="7941" width="21.42578125" style="3" customWidth="1"/>
    <col min="7942" max="7942" width="14" style="3" customWidth="1"/>
    <col min="7943" max="7944" width="13.5703125" style="3" customWidth="1"/>
    <col min="7945" max="7945" width="14" style="3" customWidth="1"/>
    <col min="7946" max="7946" width="15" style="3" customWidth="1"/>
    <col min="7947" max="7947" width="29" style="3" customWidth="1"/>
    <col min="7948" max="8195" width="9.140625" style="3"/>
    <col min="8196" max="8196" width="29.42578125" style="3" customWidth="1"/>
    <col min="8197" max="8197" width="21.42578125" style="3" customWidth="1"/>
    <col min="8198" max="8198" width="14" style="3" customWidth="1"/>
    <col min="8199" max="8200" width="13.5703125" style="3" customWidth="1"/>
    <col min="8201" max="8201" width="14" style="3" customWidth="1"/>
    <col min="8202" max="8202" width="15" style="3" customWidth="1"/>
    <col min="8203" max="8203" width="29" style="3" customWidth="1"/>
    <col min="8204" max="8451" width="9.140625" style="3"/>
    <col min="8452" max="8452" width="29.42578125" style="3" customWidth="1"/>
    <col min="8453" max="8453" width="21.42578125" style="3" customWidth="1"/>
    <col min="8454" max="8454" width="14" style="3" customWidth="1"/>
    <col min="8455" max="8456" width="13.5703125" style="3" customWidth="1"/>
    <col min="8457" max="8457" width="14" style="3" customWidth="1"/>
    <col min="8458" max="8458" width="15" style="3" customWidth="1"/>
    <col min="8459" max="8459" width="29" style="3" customWidth="1"/>
    <col min="8460" max="8707" width="9.140625" style="3"/>
    <col min="8708" max="8708" width="29.42578125" style="3" customWidth="1"/>
    <col min="8709" max="8709" width="21.42578125" style="3" customWidth="1"/>
    <col min="8710" max="8710" width="14" style="3" customWidth="1"/>
    <col min="8711" max="8712" width="13.5703125" style="3" customWidth="1"/>
    <col min="8713" max="8713" width="14" style="3" customWidth="1"/>
    <col min="8714" max="8714" width="15" style="3" customWidth="1"/>
    <col min="8715" max="8715" width="29" style="3" customWidth="1"/>
    <col min="8716" max="8963" width="9.140625" style="3"/>
    <col min="8964" max="8964" width="29.42578125" style="3" customWidth="1"/>
    <col min="8965" max="8965" width="21.42578125" style="3" customWidth="1"/>
    <col min="8966" max="8966" width="14" style="3" customWidth="1"/>
    <col min="8967" max="8968" width="13.5703125" style="3" customWidth="1"/>
    <col min="8969" max="8969" width="14" style="3" customWidth="1"/>
    <col min="8970" max="8970" width="15" style="3" customWidth="1"/>
    <col min="8971" max="8971" width="29" style="3" customWidth="1"/>
    <col min="8972" max="9219" width="9.140625" style="3"/>
    <col min="9220" max="9220" width="29.42578125" style="3" customWidth="1"/>
    <col min="9221" max="9221" width="21.42578125" style="3" customWidth="1"/>
    <col min="9222" max="9222" width="14" style="3" customWidth="1"/>
    <col min="9223" max="9224" width="13.5703125" style="3" customWidth="1"/>
    <col min="9225" max="9225" width="14" style="3" customWidth="1"/>
    <col min="9226" max="9226" width="15" style="3" customWidth="1"/>
    <col min="9227" max="9227" width="29" style="3" customWidth="1"/>
    <col min="9228" max="9475" width="9.140625" style="3"/>
    <col min="9476" max="9476" width="29.42578125" style="3" customWidth="1"/>
    <col min="9477" max="9477" width="21.42578125" style="3" customWidth="1"/>
    <col min="9478" max="9478" width="14" style="3" customWidth="1"/>
    <col min="9479" max="9480" width="13.5703125" style="3" customWidth="1"/>
    <col min="9481" max="9481" width="14" style="3" customWidth="1"/>
    <col min="9482" max="9482" width="15" style="3" customWidth="1"/>
    <col min="9483" max="9483" width="29" style="3" customWidth="1"/>
    <col min="9484" max="9731" width="9.140625" style="3"/>
    <col min="9732" max="9732" width="29.42578125" style="3" customWidth="1"/>
    <col min="9733" max="9733" width="21.42578125" style="3" customWidth="1"/>
    <col min="9734" max="9734" width="14" style="3" customWidth="1"/>
    <col min="9735" max="9736" width="13.5703125" style="3" customWidth="1"/>
    <col min="9737" max="9737" width="14" style="3" customWidth="1"/>
    <col min="9738" max="9738" width="15" style="3" customWidth="1"/>
    <col min="9739" max="9739" width="29" style="3" customWidth="1"/>
    <col min="9740" max="9987" width="9.140625" style="3"/>
    <col min="9988" max="9988" width="29.42578125" style="3" customWidth="1"/>
    <col min="9989" max="9989" width="21.42578125" style="3" customWidth="1"/>
    <col min="9990" max="9990" width="14" style="3" customWidth="1"/>
    <col min="9991" max="9992" width="13.5703125" style="3" customWidth="1"/>
    <col min="9993" max="9993" width="14" style="3" customWidth="1"/>
    <col min="9994" max="9994" width="15" style="3" customWidth="1"/>
    <col min="9995" max="9995" width="29" style="3" customWidth="1"/>
    <col min="9996" max="10243" width="9.140625" style="3"/>
    <col min="10244" max="10244" width="29.42578125" style="3" customWidth="1"/>
    <col min="10245" max="10245" width="21.42578125" style="3" customWidth="1"/>
    <col min="10246" max="10246" width="14" style="3" customWidth="1"/>
    <col min="10247" max="10248" width="13.5703125" style="3" customWidth="1"/>
    <col min="10249" max="10249" width="14" style="3" customWidth="1"/>
    <col min="10250" max="10250" width="15" style="3" customWidth="1"/>
    <col min="10251" max="10251" width="29" style="3" customWidth="1"/>
    <col min="10252" max="10499" width="9.140625" style="3"/>
    <col min="10500" max="10500" width="29.42578125" style="3" customWidth="1"/>
    <col min="10501" max="10501" width="21.42578125" style="3" customWidth="1"/>
    <col min="10502" max="10502" width="14" style="3" customWidth="1"/>
    <col min="10503" max="10504" width="13.5703125" style="3" customWidth="1"/>
    <col min="10505" max="10505" width="14" style="3" customWidth="1"/>
    <col min="10506" max="10506" width="15" style="3" customWidth="1"/>
    <col min="10507" max="10507" width="29" style="3" customWidth="1"/>
    <col min="10508" max="10755" width="9.140625" style="3"/>
    <col min="10756" max="10756" width="29.42578125" style="3" customWidth="1"/>
    <col min="10757" max="10757" width="21.42578125" style="3" customWidth="1"/>
    <col min="10758" max="10758" width="14" style="3" customWidth="1"/>
    <col min="10759" max="10760" width="13.5703125" style="3" customWidth="1"/>
    <col min="10761" max="10761" width="14" style="3" customWidth="1"/>
    <col min="10762" max="10762" width="15" style="3" customWidth="1"/>
    <col min="10763" max="10763" width="29" style="3" customWidth="1"/>
    <col min="10764" max="11011" width="9.140625" style="3"/>
    <col min="11012" max="11012" width="29.42578125" style="3" customWidth="1"/>
    <col min="11013" max="11013" width="21.42578125" style="3" customWidth="1"/>
    <col min="11014" max="11014" width="14" style="3" customWidth="1"/>
    <col min="11015" max="11016" width="13.5703125" style="3" customWidth="1"/>
    <col min="11017" max="11017" width="14" style="3" customWidth="1"/>
    <col min="11018" max="11018" width="15" style="3" customWidth="1"/>
    <col min="11019" max="11019" width="29" style="3" customWidth="1"/>
    <col min="11020" max="11267" width="9.140625" style="3"/>
    <col min="11268" max="11268" width="29.42578125" style="3" customWidth="1"/>
    <col min="11269" max="11269" width="21.42578125" style="3" customWidth="1"/>
    <col min="11270" max="11270" width="14" style="3" customWidth="1"/>
    <col min="11271" max="11272" width="13.5703125" style="3" customWidth="1"/>
    <col min="11273" max="11273" width="14" style="3" customWidth="1"/>
    <col min="11274" max="11274" width="15" style="3" customWidth="1"/>
    <col min="11275" max="11275" width="29" style="3" customWidth="1"/>
    <col min="11276" max="11523" width="9.140625" style="3"/>
    <col min="11524" max="11524" width="29.42578125" style="3" customWidth="1"/>
    <col min="11525" max="11525" width="21.42578125" style="3" customWidth="1"/>
    <col min="11526" max="11526" width="14" style="3" customWidth="1"/>
    <col min="11527" max="11528" width="13.5703125" style="3" customWidth="1"/>
    <col min="11529" max="11529" width="14" style="3" customWidth="1"/>
    <col min="11530" max="11530" width="15" style="3" customWidth="1"/>
    <col min="11531" max="11531" width="29" style="3" customWidth="1"/>
    <col min="11532" max="11779" width="9.140625" style="3"/>
    <col min="11780" max="11780" width="29.42578125" style="3" customWidth="1"/>
    <col min="11781" max="11781" width="21.42578125" style="3" customWidth="1"/>
    <col min="11782" max="11782" width="14" style="3" customWidth="1"/>
    <col min="11783" max="11784" width="13.5703125" style="3" customWidth="1"/>
    <col min="11785" max="11785" width="14" style="3" customWidth="1"/>
    <col min="11786" max="11786" width="15" style="3" customWidth="1"/>
    <col min="11787" max="11787" width="29" style="3" customWidth="1"/>
    <col min="11788" max="12035" width="9.140625" style="3"/>
    <col min="12036" max="12036" width="29.42578125" style="3" customWidth="1"/>
    <col min="12037" max="12037" width="21.42578125" style="3" customWidth="1"/>
    <col min="12038" max="12038" width="14" style="3" customWidth="1"/>
    <col min="12039" max="12040" width="13.5703125" style="3" customWidth="1"/>
    <col min="12041" max="12041" width="14" style="3" customWidth="1"/>
    <col min="12042" max="12042" width="15" style="3" customWidth="1"/>
    <col min="12043" max="12043" width="29" style="3" customWidth="1"/>
    <col min="12044" max="12291" width="9.140625" style="3"/>
    <col min="12292" max="12292" width="29.42578125" style="3" customWidth="1"/>
    <col min="12293" max="12293" width="21.42578125" style="3" customWidth="1"/>
    <col min="12294" max="12294" width="14" style="3" customWidth="1"/>
    <col min="12295" max="12296" width="13.5703125" style="3" customWidth="1"/>
    <col min="12297" max="12297" width="14" style="3" customWidth="1"/>
    <col min="12298" max="12298" width="15" style="3" customWidth="1"/>
    <col min="12299" max="12299" width="29" style="3" customWidth="1"/>
    <col min="12300" max="12547" width="9.140625" style="3"/>
    <col min="12548" max="12548" width="29.42578125" style="3" customWidth="1"/>
    <col min="12549" max="12549" width="21.42578125" style="3" customWidth="1"/>
    <col min="12550" max="12550" width="14" style="3" customWidth="1"/>
    <col min="12551" max="12552" width="13.5703125" style="3" customWidth="1"/>
    <col min="12553" max="12553" width="14" style="3" customWidth="1"/>
    <col min="12554" max="12554" width="15" style="3" customWidth="1"/>
    <col min="12555" max="12555" width="29" style="3" customWidth="1"/>
    <col min="12556" max="12803" width="9.140625" style="3"/>
    <col min="12804" max="12804" width="29.42578125" style="3" customWidth="1"/>
    <col min="12805" max="12805" width="21.42578125" style="3" customWidth="1"/>
    <col min="12806" max="12806" width="14" style="3" customWidth="1"/>
    <col min="12807" max="12808" width="13.5703125" style="3" customWidth="1"/>
    <col min="12809" max="12809" width="14" style="3" customWidth="1"/>
    <col min="12810" max="12810" width="15" style="3" customWidth="1"/>
    <col min="12811" max="12811" width="29" style="3" customWidth="1"/>
    <col min="12812" max="13059" width="9.140625" style="3"/>
    <col min="13060" max="13060" width="29.42578125" style="3" customWidth="1"/>
    <col min="13061" max="13061" width="21.42578125" style="3" customWidth="1"/>
    <col min="13062" max="13062" width="14" style="3" customWidth="1"/>
    <col min="13063" max="13064" width="13.5703125" style="3" customWidth="1"/>
    <col min="13065" max="13065" width="14" style="3" customWidth="1"/>
    <col min="13066" max="13066" width="15" style="3" customWidth="1"/>
    <col min="13067" max="13067" width="29" style="3" customWidth="1"/>
    <col min="13068" max="13315" width="9.140625" style="3"/>
    <col min="13316" max="13316" width="29.42578125" style="3" customWidth="1"/>
    <col min="13317" max="13317" width="21.42578125" style="3" customWidth="1"/>
    <col min="13318" max="13318" width="14" style="3" customWidth="1"/>
    <col min="13319" max="13320" width="13.5703125" style="3" customWidth="1"/>
    <col min="13321" max="13321" width="14" style="3" customWidth="1"/>
    <col min="13322" max="13322" width="15" style="3" customWidth="1"/>
    <col min="13323" max="13323" width="29" style="3" customWidth="1"/>
    <col min="13324" max="13571" width="9.140625" style="3"/>
    <col min="13572" max="13572" width="29.42578125" style="3" customWidth="1"/>
    <col min="13573" max="13573" width="21.42578125" style="3" customWidth="1"/>
    <col min="13574" max="13574" width="14" style="3" customWidth="1"/>
    <col min="13575" max="13576" width="13.5703125" style="3" customWidth="1"/>
    <col min="13577" max="13577" width="14" style="3" customWidth="1"/>
    <col min="13578" max="13578" width="15" style="3" customWidth="1"/>
    <col min="13579" max="13579" width="29" style="3" customWidth="1"/>
    <col min="13580" max="13827" width="9.140625" style="3"/>
    <col min="13828" max="13828" width="29.42578125" style="3" customWidth="1"/>
    <col min="13829" max="13829" width="21.42578125" style="3" customWidth="1"/>
    <col min="13830" max="13830" width="14" style="3" customWidth="1"/>
    <col min="13831" max="13832" width="13.5703125" style="3" customWidth="1"/>
    <col min="13833" max="13833" width="14" style="3" customWidth="1"/>
    <col min="13834" max="13834" width="15" style="3" customWidth="1"/>
    <col min="13835" max="13835" width="29" style="3" customWidth="1"/>
    <col min="13836" max="14083" width="9.140625" style="3"/>
    <col min="14084" max="14084" width="29.42578125" style="3" customWidth="1"/>
    <col min="14085" max="14085" width="21.42578125" style="3" customWidth="1"/>
    <col min="14086" max="14086" width="14" style="3" customWidth="1"/>
    <col min="14087" max="14088" width="13.5703125" style="3" customWidth="1"/>
    <col min="14089" max="14089" width="14" style="3" customWidth="1"/>
    <col min="14090" max="14090" width="15" style="3" customWidth="1"/>
    <col min="14091" max="14091" width="29" style="3" customWidth="1"/>
    <col min="14092" max="14339" width="9.140625" style="3"/>
    <col min="14340" max="14340" width="29.42578125" style="3" customWidth="1"/>
    <col min="14341" max="14341" width="21.42578125" style="3" customWidth="1"/>
    <col min="14342" max="14342" width="14" style="3" customWidth="1"/>
    <col min="14343" max="14344" width="13.5703125" style="3" customWidth="1"/>
    <col min="14345" max="14345" width="14" style="3" customWidth="1"/>
    <col min="14346" max="14346" width="15" style="3" customWidth="1"/>
    <col min="14347" max="14347" width="29" style="3" customWidth="1"/>
    <col min="14348" max="14595" width="9.140625" style="3"/>
    <col min="14596" max="14596" width="29.42578125" style="3" customWidth="1"/>
    <col min="14597" max="14597" width="21.42578125" style="3" customWidth="1"/>
    <col min="14598" max="14598" width="14" style="3" customWidth="1"/>
    <col min="14599" max="14600" width="13.5703125" style="3" customWidth="1"/>
    <col min="14601" max="14601" width="14" style="3" customWidth="1"/>
    <col min="14602" max="14602" width="15" style="3" customWidth="1"/>
    <col min="14603" max="14603" width="29" style="3" customWidth="1"/>
    <col min="14604" max="14851" width="9.140625" style="3"/>
    <col min="14852" max="14852" width="29.42578125" style="3" customWidth="1"/>
    <col min="14853" max="14853" width="21.42578125" style="3" customWidth="1"/>
    <col min="14854" max="14854" width="14" style="3" customWidth="1"/>
    <col min="14855" max="14856" width="13.5703125" style="3" customWidth="1"/>
    <col min="14857" max="14857" width="14" style="3" customWidth="1"/>
    <col min="14858" max="14858" width="15" style="3" customWidth="1"/>
    <col min="14859" max="14859" width="29" style="3" customWidth="1"/>
    <col min="14860" max="15107" width="9.140625" style="3"/>
    <col min="15108" max="15108" width="29.42578125" style="3" customWidth="1"/>
    <col min="15109" max="15109" width="21.42578125" style="3" customWidth="1"/>
    <col min="15110" max="15110" width="14" style="3" customWidth="1"/>
    <col min="15111" max="15112" width="13.5703125" style="3" customWidth="1"/>
    <col min="15113" max="15113" width="14" style="3" customWidth="1"/>
    <col min="15114" max="15114" width="15" style="3" customWidth="1"/>
    <col min="15115" max="15115" width="29" style="3" customWidth="1"/>
    <col min="15116" max="15363" width="9.140625" style="3"/>
    <col min="15364" max="15364" width="29.42578125" style="3" customWidth="1"/>
    <col min="15365" max="15365" width="21.42578125" style="3" customWidth="1"/>
    <col min="15366" max="15366" width="14" style="3" customWidth="1"/>
    <col min="15367" max="15368" width="13.5703125" style="3" customWidth="1"/>
    <col min="15369" max="15369" width="14" style="3" customWidth="1"/>
    <col min="15370" max="15370" width="15" style="3" customWidth="1"/>
    <col min="15371" max="15371" width="29" style="3" customWidth="1"/>
    <col min="15372" max="15619" width="9.140625" style="3"/>
    <col min="15620" max="15620" width="29.42578125" style="3" customWidth="1"/>
    <col min="15621" max="15621" width="21.42578125" style="3" customWidth="1"/>
    <col min="15622" max="15622" width="14" style="3" customWidth="1"/>
    <col min="15623" max="15624" width="13.5703125" style="3" customWidth="1"/>
    <col min="15625" max="15625" width="14" style="3" customWidth="1"/>
    <col min="15626" max="15626" width="15" style="3" customWidth="1"/>
    <col min="15627" max="15627" width="29" style="3" customWidth="1"/>
    <col min="15628" max="15875" width="9.140625" style="3"/>
    <col min="15876" max="15876" width="29.42578125" style="3" customWidth="1"/>
    <col min="15877" max="15877" width="21.42578125" style="3" customWidth="1"/>
    <col min="15878" max="15878" width="14" style="3" customWidth="1"/>
    <col min="15879" max="15880" width="13.5703125" style="3" customWidth="1"/>
    <col min="15881" max="15881" width="14" style="3" customWidth="1"/>
    <col min="15882" max="15882" width="15" style="3" customWidth="1"/>
    <col min="15883" max="15883" width="29" style="3" customWidth="1"/>
    <col min="15884" max="16131" width="9.140625" style="3"/>
    <col min="16132" max="16132" width="29.42578125" style="3" customWidth="1"/>
    <col min="16133" max="16133" width="21.42578125" style="3" customWidth="1"/>
    <col min="16134" max="16134" width="14" style="3" customWidth="1"/>
    <col min="16135" max="16136" width="13.5703125" style="3" customWidth="1"/>
    <col min="16137" max="16137" width="14" style="3" customWidth="1"/>
    <col min="16138" max="16138" width="15" style="3" customWidth="1"/>
    <col min="16139" max="16139" width="29" style="3" customWidth="1"/>
    <col min="16140" max="16384" width="9.140625" style="3"/>
  </cols>
  <sheetData>
    <row r="1" spans="1:18" ht="18.75" customHeight="1">
      <c r="G1" s="232" t="s">
        <v>318</v>
      </c>
      <c r="H1" s="233"/>
      <c r="I1" s="233"/>
      <c r="J1" s="233"/>
      <c r="K1" s="233"/>
    </row>
    <row r="2" spans="1:18" ht="52.5" customHeight="1">
      <c r="G2" s="234" t="s">
        <v>0</v>
      </c>
      <c r="H2" s="235"/>
      <c r="I2" s="235"/>
      <c r="J2" s="235"/>
      <c r="K2" s="235"/>
    </row>
    <row r="3" spans="1:18">
      <c r="K3" s="38"/>
    </row>
    <row r="4" spans="1:18">
      <c r="A4" s="236" t="s">
        <v>142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</row>
    <row r="5" spans="1:18">
      <c r="A5" s="237" t="s">
        <v>35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</row>
    <row r="6" spans="1:18">
      <c r="C6" s="107"/>
    </row>
    <row r="7" spans="1:18" ht="74.25" customHeight="1">
      <c r="A7" s="238" t="s">
        <v>3</v>
      </c>
      <c r="B7" s="238" t="s">
        <v>143</v>
      </c>
      <c r="C7" s="238" t="s">
        <v>144</v>
      </c>
      <c r="D7" s="239" t="s">
        <v>302</v>
      </c>
      <c r="E7" s="240"/>
      <c r="F7" s="240"/>
      <c r="G7" s="240"/>
      <c r="H7" s="240"/>
      <c r="I7" s="240"/>
      <c r="J7" s="241"/>
      <c r="K7" s="238" t="s">
        <v>145</v>
      </c>
      <c r="L7" s="39"/>
      <c r="M7" s="39"/>
      <c r="N7" s="39"/>
      <c r="O7" s="39"/>
      <c r="P7" s="39"/>
      <c r="Q7" s="39"/>
      <c r="R7" s="39"/>
    </row>
    <row r="8" spans="1:18" ht="93.75" customHeight="1">
      <c r="A8" s="238"/>
      <c r="B8" s="238"/>
      <c r="C8" s="238"/>
      <c r="D8" s="101" t="s">
        <v>288</v>
      </c>
      <c r="E8" s="102" t="s">
        <v>289</v>
      </c>
      <c r="F8" s="102" t="s">
        <v>290</v>
      </c>
      <c r="G8" s="102" t="s">
        <v>291</v>
      </c>
      <c r="H8" s="102" t="s">
        <v>292</v>
      </c>
      <c r="I8" s="102" t="s">
        <v>293</v>
      </c>
      <c r="J8" s="102" t="s">
        <v>294</v>
      </c>
      <c r="K8" s="238"/>
      <c r="L8" s="39"/>
      <c r="M8" s="39"/>
      <c r="N8" s="39"/>
      <c r="O8" s="39"/>
      <c r="P8" s="39"/>
      <c r="Q8" s="39"/>
      <c r="R8" s="39"/>
    </row>
    <row r="9" spans="1:18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39"/>
      <c r="M9" s="39"/>
      <c r="N9" s="39"/>
      <c r="O9" s="39"/>
      <c r="P9" s="39"/>
      <c r="Q9" s="39"/>
      <c r="R9" s="39"/>
    </row>
    <row r="10" spans="1:18">
      <c r="A10" s="228" t="s">
        <v>147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30"/>
      <c r="L10" s="39"/>
      <c r="M10" s="39"/>
      <c r="N10" s="39"/>
      <c r="O10" s="39"/>
      <c r="P10" s="39"/>
      <c r="Q10" s="39"/>
      <c r="R10" s="39"/>
    </row>
    <row r="11" spans="1:18" ht="20.25" customHeigh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39"/>
      <c r="M11" s="39"/>
      <c r="N11" s="39"/>
      <c r="O11" s="39"/>
      <c r="P11" s="39"/>
      <c r="Q11" s="39"/>
      <c r="R11" s="39"/>
    </row>
    <row r="12" spans="1:18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39"/>
      <c r="M12" s="39"/>
      <c r="N12" s="39"/>
      <c r="O12" s="39"/>
      <c r="P12" s="39"/>
      <c r="Q12" s="39"/>
      <c r="R12" s="39"/>
    </row>
    <row r="13" spans="1:18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6.5" customHeight="1">
      <c r="A14" s="231" t="s">
        <v>148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39"/>
      <c r="M14" s="39"/>
      <c r="N14" s="39"/>
      <c r="O14" s="39"/>
      <c r="P14" s="39"/>
      <c r="Q14" s="39"/>
      <c r="R14" s="39"/>
    </row>
    <row r="15" spans="1:18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</sheetData>
  <mergeCells count="11">
    <mergeCell ref="A10:K10"/>
    <mergeCell ref="A14:K14"/>
    <mergeCell ref="G1:K1"/>
    <mergeCell ref="G2:K2"/>
    <mergeCell ref="A4:K4"/>
    <mergeCell ref="A5:K5"/>
    <mergeCell ref="A7:A8"/>
    <mergeCell ref="B7:B8"/>
    <mergeCell ref="C7:C8"/>
    <mergeCell ref="K7:K8"/>
    <mergeCell ref="D7:J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C2" sqref="C2"/>
    </sheetView>
  </sheetViews>
  <sheetFormatPr defaultRowHeight="15.75"/>
  <cols>
    <col min="1" max="1" width="4.140625" style="42" customWidth="1"/>
    <col min="2" max="2" width="45.42578125" style="42" customWidth="1"/>
    <col min="3" max="3" width="29.7109375" style="42" customWidth="1"/>
    <col min="4" max="4" width="19.5703125" style="42" customWidth="1"/>
    <col min="5" max="5" width="18.42578125" style="42" customWidth="1"/>
    <col min="6" max="256" width="9.140625" style="42"/>
    <col min="257" max="257" width="4.140625" style="42" customWidth="1"/>
    <col min="258" max="258" width="45.42578125" style="42" customWidth="1"/>
    <col min="259" max="259" width="29.7109375" style="42" customWidth="1"/>
    <col min="260" max="260" width="19.5703125" style="42" customWidth="1"/>
    <col min="261" max="261" width="18.42578125" style="42" customWidth="1"/>
    <col min="262" max="512" width="9.140625" style="42"/>
    <col min="513" max="513" width="4.140625" style="42" customWidth="1"/>
    <col min="514" max="514" width="45.42578125" style="42" customWidth="1"/>
    <col min="515" max="515" width="29.7109375" style="42" customWidth="1"/>
    <col min="516" max="516" width="19.5703125" style="42" customWidth="1"/>
    <col min="517" max="517" width="18.42578125" style="42" customWidth="1"/>
    <col min="518" max="768" width="9.140625" style="42"/>
    <col min="769" max="769" width="4.140625" style="42" customWidth="1"/>
    <col min="770" max="770" width="45.42578125" style="42" customWidth="1"/>
    <col min="771" max="771" width="29.7109375" style="42" customWidth="1"/>
    <col min="772" max="772" width="19.5703125" style="42" customWidth="1"/>
    <col min="773" max="773" width="18.42578125" style="42" customWidth="1"/>
    <col min="774" max="1024" width="9.140625" style="42"/>
    <col min="1025" max="1025" width="4.140625" style="42" customWidth="1"/>
    <col min="1026" max="1026" width="45.42578125" style="42" customWidth="1"/>
    <col min="1027" max="1027" width="29.7109375" style="42" customWidth="1"/>
    <col min="1028" max="1028" width="19.5703125" style="42" customWidth="1"/>
    <col min="1029" max="1029" width="18.42578125" style="42" customWidth="1"/>
    <col min="1030" max="1280" width="9.140625" style="42"/>
    <col min="1281" max="1281" width="4.140625" style="42" customWidth="1"/>
    <col min="1282" max="1282" width="45.42578125" style="42" customWidth="1"/>
    <col min="1283" max="1283" width="29.7109375" style="42" customWidth="1"/>
    <col min="1284" max="1284" width="19.5703125" style="42" customWidth="1"/>
    <col min="1285" max="1285" width="18.42578125" style="42" customWidth="1"/>
    <col min="1286" max="1536" width="9.140625" style="42"/>
    <col min="1537" max="1537" width="4.140625" style="42" customWidth="1"/>
    <col min="1538" max="1538" width="45.42578125" style="42" customWidth="1"/>
    <col min="1539" max="1539" width="29.7109375" style="42" customWidth="1"/>
    <col min="1540" max="1540" width="19.5703125" style="42" customWidth="1"/>
    <col min="1541" max="1541" width="18.42578125" style="42" customWidth="1"/>
    <col min="1542" max="1792" width="9.140625" style="42"/>
    <col min="1793" max="1793" width="4.140625" style="42" customWidth="1"/>
    <col min="1794" max="1794" width="45.42578125" style="42" customWidth="1"/>
    <col min="1795" max="1795" width="29.7109375" style="42" customWidth="1"/>
    <col min="1796" max="1796" width="19.5703125" style="42" customWidth="1"/>
    <col min="1797" max="1797" width="18.42578125" style="42" customWidth="1"/>
    <col min="1798" max="2048" width="9.140625" style="42"/>
    <col min="2049" max="2049" width="4.140625" style="42" customWidth="1"/>
    <col min="2050" max="2050" width="45.42578125" style="42" customWidth="1"/>
    <col min="2051" max="2051" width="29.7109375" style="42" customWidth="1"/>
    <col min="2052" max="2052" width="19.5703125" style="42" customWidth="1"/>
    <col min="2053" max="2053" width="18.42578125" style="42" customWidth="1"/>
    <col min="2054" max="2304" width="9.140625" style="42"/>
    <col min="2305" max="2305" width="4.140625" style="42" customWidth="1"/>
    <col min="2306" max="2306" width="45.42578125" style="42" customWidth="1"/>
    <col min="2307" max="2307" width="29.7109375" style="42" customWidth="1"/>
    <col min="2308" max="2308" width="19.5703125" style="42" customWidth="1"/>
    <col min="2309" max="2309" width="18.42578125" style="42" customWidth="1"/>
    <col min="2310" max="2560" width="9.140625" style="42"/>
    <col min="2561" max="2561" width="4.140625" style="42" customWidth="1"/>
    <col min="2562" max="2562" width="45.42578125" style="42" customWidth="1"/>
    <col min="2563" max="2563" width="29.7109375" style="42" customWidth="1"/>
    <col min="2564" max="2564" width="19.5703125" style="42" customWidth="1"/>
    <col min="2565" max="2565" width="18.42578125" style="42" customWidth="1"/>
    <col min="2566" max="2816" width="9.140625" style="42"/>
    <col min="2817" max="2817" width="4.140625" style="42" customWidth="1"/>
    <col min="2818" max="2818" width="45.42578125" style="42" customWidth="1"/>
    <col min="2819" max="2819" width="29.7109375" style="42" customWidth="1"/>
    <col min="2820" max="2820" width="19.5703125" style="42" customWidth="1"/>
    <col min="2821" max="2821" width="18.42578125" style="42" customWidth="1"/>
    <col min="2822" max="3072" width="9.140625" style="42"/>
    <col min="3073" max="3073" width="4.140625" style="42" customWidth="1"/>
    <col min="3074" max="3074" width="45.42578125" style="42" customWidth="1"/>
    <col min="3075" max="3075" width="29.7109375" style="42" customWidth="1"/>
    <col min="3076" max="3076" width="19.5703125" style="42" customWidth="1"/>
    <col min="3077" max="3077" width="18.42578125" style="42" customWidth="1"/>
    <col min="3078" max="3328" width="9.140625" style="42"/>
    <col min="3329" max="3329" width="4.140625" style="42" customWidth="1"/>
    <col min="3330" max="3330" width="45.42578125" style="42" customWidth="1"/>
    <col min="3331" max="3331" width="29.7109375" style="42" customWidth="1"/>
    <col min="3332" max="3332" width="19.5703125" style="42" customWidth="1"/>
    <col min="3333" max="3333" width="18.42578125" style="42" customWidth="1"/>
    <col min="3334" max="3584" width="9.140625" style="42"/>
    <col min="3585" max="3585" width="4.140625" style="42" customWidth="1"/>
    <col min="3586" max="3586" width="45.42578125" style="42" customWidth="1"/>
    <col min="3587" max="3587" width="29.7109375" style="42" customWidth="1"/>
    <col min="3588" max="3588" width="19.5703125" style="42" customWidth="1"/>
    <col min="3589" max="3589" width="18.42578125" style="42" customWidth="1"/>
    <col min="3590" max="3840" width="9.140625" style="42"/>
    <col min="3841" max="3841" width="4.140625" style="42" customWidth="1"/>
    <col min="3842" max="3842" width="45.42578125" style="42" customWidth="1"/>
    <col min="3843" max="3843" width="29.7109375" style="42" customWidth="1"/>
    <col min="3844" max="3844" width="19.5703125" style="42" customWidth="1"/>
    <col min="3845" max="3845" width="18.42578125" style="42" customWidth="1"/>
    <col min="3846" max="4096" width="9.140625" style="42"/>
    <col min="4097" max="4097" width="4.140625" style="42" customWidth="1"/>
    <col min="4098" max="4098" width="45.42578125" style="42" customWidth="1"/>
    <col min="4099" max="4099" width="29.7109375" style="42" customWidth="1"/>
    <col min="4100" max="4100" width="19.5703125" style="42" customWidth="1"/>
    <col min="4101" max="4101" width="18.42578125" style="42" customWidth="1"/>
    <col min="4102" max="4352" width="9.140625" style="42"/>
    <col min="4353" max="4353" width="4.140625" style="42" customWidth="1"/>
    <col min="4354" max="4354" width="45.42578125" style="42" customWidth="1"/>
    <col min="4355" max="4355" width="29.7109375" style="42" customWidth="1"/>
    <col min="4356" max="4356" width="19.5703125" style="42" customWidth="1"/>
    <col min="4357" max="4357" width="18.42578125" style="42" customWidth="1"/>
    <col min="4358" max="4608" width="9.140625" style="42"/>
    <col min="4609" max="4609" width="4.140625" style="42" customWidth="1"/>
    <col min="4610" max="4610" width="45.42578125" style="42" customWidth="1"/>
    <col min="4611" max="4611" width="29.7109375" style="42" customWidth="1"/>
    <col min="4612" max="4612" width="19.5703125" style="42" customWidth="1"/>
    <col min="4613" max="4613" width="18.42578125" style="42" customWidth="1"/>
    <col min="4614" max="4864" width="9.140625" style="42"/>
    <col min="4865" max="4865" width="4.140625" style="42" customWidth="1"/>
    <col min="4866" max="4866" width="45.42578125" style="42" customWidth="1"/>
    <col min="4867" max="4867" width="29.7109375" style="42" customWidth="1"/>
    <col min="4868" max="4868" width="19.5703125" style="42" customWidth="1"/>
    <col min="4869" max="4869" width="18.42578125" style="42" customWidth="1"/>
    <col min="4870" max="5120" width="9.140625" style="42"/>
    <col min="5121" max="5121" width="4.140625" style="42" customWidth="1"/>
    <col min="5122" max="5122" width="45.42578125" style="42" customWidth="1"/>
    <col min="5123" max="5123" width="29.7109375" style="42" customWidth="1"/>
    <col min="5124" max="5124" width="19.5703125" style="42" customWidth="1"/>
    <col min="5125" max="5125" width="18.42578125" style="42" customWidth="1"/>
    <col min="5126" max="5376" width="9.140625" style="42"/>
    <col min="5377" max="5377" width="4.140625" style="42" customWidth="1"/>
    <col min="5378" max="5378" width="45.42578125" style="42" customWidth="1"/>
    <col min="5379" max="5379" width="29.7109375" style="42" customWidth="1"/>
    <col min="5380" max="5380" width="19.5703125" style="42" customWidth="1"/>
    <col min="5381" max="5381" width="18.42578125" style="42" customWidth="1"/>
    <col min="5382" max="5632" width="9.140625" style="42"/>
    <col min="5633" max="5633" width="4.140625" style="42" customWidth="1"/>
    <col min="5634" max="5634" width="45.42578125" style="42" customWidth="1"/>
    <col min="5635" max="5635" width="29.7109375" style="42" customWidth="1"/>
    <col min="5636" max="5636" width="19.5703125" style="42" customWidth="1"/>
    <col min="5637" max="5637" width="18.42578125" style="42" customWidth="1"/>
    <col min="5638" max="5888" width="9.140625" style="42"/>
    <col min="5889" max="5889" width="4.140625" style="42" customWidth="1"/>
    <col min="5890" max="5890" width="45.42578125" style="42" customWidth="1"/>
    <col min="5891" max="5891" width="29.7109375" style="42" customWidth="1"/>
    <col min="5892" max="5892" width="19.5703125" style="42" customWidth="1"/>
    <col min="5893" max="5893" width="18.42578125" style="42" customWidth="1"/>
    <col min="5894" max="6144" width="9.140625" style="42"/>
    <col min="6145" max="6145" width="4.140625" style="42" customWidth="1"/>
    <col min="6146" max="6146" width="45.42578125" style="42" customWidth="1"/>
    <col min="6147" max="6147" width="29.7109375" style="42" customWidth="1"/>
    <col min="6148" max="6148" width="19.5703125" style="42" customWidth="1"/>
    <col min="6149" max="6149" width="18.42578125" style="42" customWidth="1"/>
    <col min="6150" max="6400" width="9.140625" style="42"/>
    <col min="6401" max="6401" width="4.140625" style="42" customWidth="1"/>
    <col min="6402" max="6402" width="45.42578125" style="42" customWidth="1"/>
    <col min="6403" max="6403" width="29.7109375" style="42" customWidth="1"/>
    <col min="6404" max="6404" width="19.5703125" style="42" customWidth="1"/>
    <col min="6405" max="6405" width="18.42578125" style="42" customWidth="1"/>
    <col min="6406" max="6656" width="9.140625" style="42"/>
    <col min="6657" max="6657" width="4.140625" style="42" customWidth="1"/>
    <col min="6658" max="6658" width="45.42578125" style="42" customWidth="1"/>
    <col min="6659" max="6659" width="29.7109375" style="42" customWidth="1"/>
    <col min="6660" max="6660" width="19.5703125" style="42" customWidth="1"/>
    <col min="6661" max="6661" width="18.42578125" style="42" customWidth="1"/>
    <col min="6662" max="6912" width="9.140625" style="42"/>
    <col min="6913" max="6913" width="4.140625" style="42" customWidth="1"/>
    <col min="6914" max="6914" width="45.42578125" style="42" customWidth="1"/>
    <col min="6915" max="6915" width="29.7109375" style="42" customWidth="1"/>
    <col min="6916" max="6916" width="19.5703125" style="42" customWidth="1"/>
    <col min="6917" max="6917" width="18.42578125" style="42" customWidth="1"/>
    <col min="6918" max="7168" width="9.140625" style="42"/>
    <col min="7169" max="7169" width="4.140625" style="42" customWidth="1"/>
    <col min="7170" max="7170" width="45.42578125" style="42" customWidth="1"/>
    <col min="7171" max="7171" width="29.7109375" style="42" customWidth="1"/>
    <col min="7172" max="7172" width="19.5703125" style="42" customWidth="1"/>
    <col min="7173" max="7173" width="18.42578125" style="42" customWidth="1"/>
    <col min="7174" max="7424" width="9.140625" style="42"/>
    <col min="7425" max="7425" width="4.140625" style="42" customWidth="1"/>
    <col min="7426" max="7426" width="45.42578125" style="42" customWidth="1"/>
    <col min="7427" max="7427" width="29.7109375" style="42" customWidth="1"/>
    <col min="7428" max="7428" width="19.5703125" style="42" customWidth="1"/>
    <col min="7429" max="7429" width="18.42578125" style="42" customWidth="1"/>
    <col min="7430" max="7680" width="9.140625" style="42"/>
    <col min="7681" max="7681" width="4.140625" style="42" customWidth="1"/>
    <col min="7682" max="7682" width="45.42578125" style="42" customWidth="1"/>
    <col min="7683" max="7683" width="29.7109375" style="42" customWidth="1"/>
    <col min="7684" max="7684" width="19.5703125" style="42" customWidth="1"/>
    <col min="7685" max="7685" width="18.42578125" style="42" customWidth="1"/>
    <col min="7686" max="7936" width="9.140625" style="42"/>
    <col min="7937" max="7937" width="4.140625" style="42" customWidth="1"/>
    <col min="7938" max="7938" width="45.42578125" style="42" customWidth="1"/>
    <col min="7939" max="7939" width="29.7109375" style="42" customWidth="1"/>
    <col min="7940" max="7940" width="19.5703125" style="42" customWidth="1"/>
    <col min="7941" max="7941" width="18.42578125" style="42" customWidth="1"/>
    <col min="7942" max="8192" width="9.140625" style="42"/>
    <col min="8193" max="8193" width="4.140625" style="42" customWidth="1"/>
    <col min="8194" max="8194" width="45.42578125" style="42" customWidth="1"/>
    <col min="8195" max="8195" width="29.7109375" style="42" customWidth="1"/>
    <col min="8196" max="8196" width="19.5703125" style="42" customWidth="1"/>
    <col min="8197" max="8197" width="18.42578125" style="42" customWidth="1"/>
    <col min="8198" max="8448" width="9.140625" style="42"/>
    <col min="8449" max="8449" width="4.140625" style="42" customWidth="1"/>
    <col min="8450" max="8450" width="45.42578125" style="42" customWidth="1"/>
    <col min="8451" max="8451" width="29.7109375" style="42" customWidth="1"/>
    <col min="8452" max="8452" width="19.5703125" style="42" customWidth="1"/>
    <col min="8453" max="8453" width="18.42578125" style="42" customWidth="1"/>
    <col min="8454" max="8704" width="9.140625" style="42"/>
    <col min="8705" max="8705" width="4.140625" style="42" customWidth="1"/>
    <col min="8706" max="8706" width="45.42578125" style="42" customWidth="1"/>
    <col min="8707" max="8707" width="29.7109375" style="42" customWidth="1"/>
    <col min="8708" max="8708" width="19.5703125" style="42" customWidth="1"/>
    <col min="8709" max="8709" width="18.42578125" style="42" customWidth="1"/>
    <col min="8710" max="8960" width="9.140625" style="42"/>
    <col min="8961" max="8961" width="4.140625" style="42" customWidth="1"/>
    <col min="8962" max="8962" width="45.42578125" style="42" customWidth="1"/>
    <col min="8963" max="8963" width="29.7109375" style="42" customWidth="1"/>
    <col min="8964" max="8964" width="19.5703125" style="42" customWidth="1"/>
    <col min="8965" max="8965" width="18.42578125" style="42" customWidth="1"/>
    <col min="8966" max="9216" width="9.140625" style="42"/>
    <col min="9217" max="9217" width="4.140625" style="42" customWidth="1"/>
    <col min="9218" max="9218" width="45.42578125" style="42" customWidth="1"/>
    <col min="9219" max="9219" width="29.7109375" style="42" customWidth="1"/>
    <col min="9220" max="9220" width="19.5703125" style="42" customWidth="1"/>
    <col min="9221" max="9221" width="18.42578125" style="42" customWidth="1"/>
    <col min="9222" max="9472" width="9.140625" style="42"/>
    <col min="9473" max="9473" width="4.140625" style="42" customWidth="1"/>
    <col min="9474" max="9474" width="45.42578125" style="42" customWidth="1"/>
    <col min="9475" max="9475" width="29.7109375" style="42" customWidth="1"/>
    <col min="9476" max="9476" width="19.5703125" style="42" customWidth="1"/>
    <col min="9477" max="9477" width="18.42578125" style="42" customWidth="1"/>
    <col min="9478" max="9728" width="9.140625" style="42"/>
    <col min="9729" max="9729" width="4.140625" style="42" customWidth="1"/>
    <col min="9730" max="9730" width="45.42578125" style="42" customWidth="1"/>
    <col min="9731" max="9731" width="29.7109375" style="42" customWidth="1"/>
    <col min="9732" max="9732" width="19.5703125" style="42" customWidth="1"/>
    <col min="9733" max="9733" width="18.42578125" style="42" customWidth="1"/>
    <col min="9734" max="9984" width="9.140625" style="42"/>
    <col min="9985" max="9985" width="4.140625" style="42" customWidth="1"/>
    <col min="9986" max="9986" width="45.42578125" style="42" customWidth="1"/>
    <col min="9987" max="9987" width="29.7109375" style="42" customWidth="1"/>
    <col min="9988" max="9988" width="19.5703125" style="42" customWidth="1"/>
    <col min="9989" max="9989" width="18.42578125" style="42" customWidth="1"/>
    <col min="9990" max="10240" width="9.140625" style="42"/>
    <col min="10241" max="10241" width="4.140625" style="42" customWidth="1"/>
    <col min="10242" max="10242" width="45.42578125" style="42" customWidth="1"/>
    <col min="10243" max="10243" width="29.7109375" style="42" customWidth="1"/>
    <col min="10244" max="10244" width="19.5703125" style="42" customWidth="1"/>
    <col min="10245" max="10245" width="18.42578125" style="42" customWidth="1"/>
    <col min="10246" max="10496" width="9.140625" style="42"/>
    <col min="10497" max="10497" width="4.140625" style="42" customWidth="1"/>
    <col min="10498" max="10498" width="45.42578125" style="42" customWidth="1"/>
    <col min="10499" max="10499" width="29.7109375" style="42" customWidth="1"/>
    <col min="10500" max="10500" width="19.5703125" style="42" customWidth="1"/>
    <col min="10501" max="10501" width="18.42578125" style="42" customWidth="1"/>
    <col min="10502" max="10752" width="9.140625" style="42"/>
    <col min="10753" max="10753" width="4.140625" style="42" customWidth="1"/>
    <col min="10754" max="10754" width="45.42578125" style="42" customWidth="1"/>
    <col min="10755" max="10755" width="29.7109375" style="42" customWidth="1"/>
    <col min="10756" max="10756" width="19.5703125" style="42" customWidth="1"/>
    <col min="10757" max="10757" width="18.42578125" style="42" customWidth="1"/>
    <col min="10758" max="11008" width="9.140625" style="42"/>
    <col min="11009" max="11009" width="4.140625" style="42" customWidth="1"/>
    <col min="11010" max="11010" width="45.42578125" style="42" customWidth="1"/>
    <col min="11011" max="11011" width="29.7109375" style="42" customWidth="1"/>
    <col min="11012" max="11012" width="19.5703125" style="42" customWidth="1"/>
    <col min="11013" max="11013" width="18.42578125" style="42" customWidth="1"/>
    <col min="11014" max="11264" width="9.140625" style="42"/>
    <col min="11265" max="11265" width="4.140625" style="42" customWidth="1"/>
    <col min="11266" max="11266" width="45.42578125" style="42" customWidth="1"/>
    <col min="11267" max="11267" width="29.7109375" style="42" customWidth="1"/>
    <col min="11268" max="11268" width="19.5703125" style="42" customWidth="1"/>
    <col min="11269" max="11269" width="18.42578125" style="42" customWidth="1"/>
    <col min="11270" max="11520" width="9.140625" style="42"/>
    <col min="11521" max="11521" width="4.140625" style="42" customWidth="1"/>
    <col min="11522" max="11522" width="45.42578125" style="42" customWidth="1"/>
    <col min="11523" max="11523" width="29.7109375" style="42" customWidth="1"/>
    <col min="11524" max="11524" width="19.5703125" style="42" customWidth="1"/>
    <col min="11525" max="11525" width="18.42578125" style="42" customWidth="1"/>
    <col min="11526" max="11776" width="9.140625" style="42"/>
    <col min="11777" max="11777" width="4.140625" style="42" customWidth="1"/>
    <col min="11778" max="11778" width="45.42578125" style="42" customWidth="1"/>
    <col min="11779" max="11779" width="29.7109375" style="42" customWidth="1"/>
    <col min="11780" max="11780" width="19.5703125" style="42" customWidth="1"/>
    <col min="11781" max="11781" width="18.42578125" style="42" customWidth="1"/>
    <col min="11782" max="12032" width="9.140625" style="42"/>
    <col min="12033" max="12033" width="4.140625" style="42" customWidth="1"/>
    <col min="12034" max="12034" width="45.42578125" style="42" customWidth="1"/>
    <col min="12035" max="12035" width="29.7109375" style="42" customWidth="1"/>
    <col min="12036" max="12036" width="19.5703125" style="42" customWidth="1"/>
    <col min="12037" max="12037" width="18.42578125" style="42" customWidth="1"/>
    <col min="12038" max="12288" width="9.140625" style="42"/>
    <col min="12289" max="12289" width="4.140625" style="42" customWidth="1"/>
    <col min="12290" max="12290" width="45.42578125" style="42" customWidth="1"/>
    <col min="12291" max="12291" width="29.7109375" style="42" customWidth="1"/>
    <col min="12292" max="12292" width="19.5703125" style="42" customWidth="1"/>
    <col min="12293" max="12293" width="18.42578125" style="42" customWidth="1"/>
    <col min="12294" max="12544" width="9.140625" style="42"/>
    <col min="12545" max="12545" width="4.140625" style="42" customWidth="1"/>
    <col min="12546" max="12546" width="45.42578125" style="42" customWidth="1"/>
    <col min="12547" max="12547" width="29.7109375" style="42" customWidth="1"/>
    <col min="12548" max="12548" width="19.5703125" style="42" customWidth="1"/>
    <col min="12549" max="12549" width="18.42578125" style="42" customWidth="1"/>
    <col min="12550" max="12800" width="9.140625" style="42"/>
    <col min="12801" max="12801" width="4.140625" style="42" customWidth="1"/>
    <col min="12802" max="12802" width="45.42578125" style="42" customWidth="1"/>
    <col min="12803" max="12803" width="29.7109375" style="42" customWidth="1"/>
    <col min="12804" max="12804" width="19.5703125" style="42" customWidth="1"/>
    <col min="12805" max="12805" width="18.42578125" style="42" customWidth="1"/>
    <col min="12806" max="13056" width="9.140625" style="42"/>
    <col min="13057" max="13057" width="4.140625" style="42" customWidth="1"/>
    <col min="13058" max="13058" width="45.42578125" style="42" customWidth="1"/>
    <col min="13059" max="13059" width="29.7109375" style="42" customWidth="1"/>
    <col min="13060" max="13060" width="19.5703125" style="42" customWidth="1"/>
    <col min="13061" max="13061" width="18.42578125" style="42" customWidth="1"/>
    <col min="13062" max="13312" width="9.140625" style="42"/>
    <col min="13313" max="13313" width="4.140625" style="42" customWidth="1"/>
    <col min="13314" max="13314" width="45.42578125" style="42" customWidth="1"/>
    <col min="13315" max="13315" width="29.7109375" style="42" customWidth="1"/>
    <col min="13316" max="13316" width="19.5703125" style="42" customWidth="1"/>
    <col min="13317" max="13317" width="18.42578125" style="42" customWidth="1"/>
    <col min="13318" max="13568" width="9.140625" style="42"/>
    <col min="13569" max="13569" width="4.140625" style="42" customWidth="1"/>
    <col min="13570" max="13570" width="45.42578125" style="42" customWidth="1"/>
    <col min="13571" max="13571" width="29.7109375" style="42" customWidth="1"/>
    <col min="13572" max="13572" width="19.5703125" style="42" customWidth="1"/>
    <col min="13573" max="13573" width="18.42578125" style="42" customWidth="1"/>
    <col min="13574" max="13824" width="9.140625" style="42"/>
    <col min="13825" max="13825" width="4.140625" style="42" customWidth="1"/>
    <col min="13826" max="13826" width="45.42578125" style="42" customWidth="1"/>
    <col min="13827" max="13827" width="29.7109375" style="42" customWidth="1"/>
    <col min="13828" max="13828" width="19.5703125" style="42" customWidth="1"/>
    <col min="13829" max="13829" width="18.42578125" style="42" customWidth="1"/>
    <col min="13830" max="14080" width="9.140625" style="42"/>
    <col min="14081" max="14081" width="4.140625" style="42" customWidth="1"/>
    <col min="14082" max="14082" width="45.42578125" style="42" customWidth="1"/>
    <col min="14083" max="14083" width="29.7109375" style="42" customWidth="1"/>
    <col min="14084" max="14084" width="19.5703125" style="42" customWidth="1"/>
    <col min="14085" max="14085" width="18.42578125" style="42" customWidth="1"/>
    <col min="14086" max="14336" width="9.140625" style="42"/>
    <col min="14337" max="14337" width="4.140625" style="42" customWidth="1"/>
    <col min="14338" max="14338" width="45.42578125" style="42" customWidth="1"/>
    <col min="14339" max="14339" width="29.7109375" style="42" customWidth="1"/>
    <col min="14340" max="14340" width="19.5703125" style="42" customWidth="1"/>
    <col min="14341" max="14341" width="18.42578125" style="42" customWidth="1"/>
    <col min="14342" max="14592" width="9.140625" style="42"/>
    <col min="14593" max="14593" width="4.140625" style="42" customWidth="1"/>
    <col min="14594" max="14594" width="45.42578125" style="42" customWidth="1"/>
    <col min="14595" max="14595" width="29.7109375" style="42" customWidth="1"/>
    <col min="14596" max="14596" width="19.5703125" style="42" customWidth="1"/>
    <col min="14597" max="14597" width="18.42578125" style="42" customWidth="1"/>
    <col min="14598" max="14848" width="9.140625" style="42"/>
    <col min="14849" max="14849" width="4.140625" style="42" customWidth="1"/>
    <col min="14850" max="14850" width="45.42578125" style="42" customWidth="1"/>
    <col min="14851" max="14851" width="29.7109375" style="42" customWidth="1"/>
    <col min="14852" max="14852" width="19.5703125" style="42" customWidth="1"/>
    <col min="14853" max="14853" width="18.42578125" style="42" customWidth="1"/>
    <col min="14854" max="15104" width="9.140625" style="42"/>
    <col min="15105" max="15105" width="4.140625" style="42" customWidth="1"/>
    <col min="15106" max="15106" width="45.42578125" style="42" customWidth="1"/>
    <col min="15107" max="15107" width="29.7109375" style="42" customWidth="1"/>
    <col min="15108" max="15108" width="19.5703125" style="42" customWidth="1"/>
    <col min="15109" max="15109" width="18.42578125" style="42" customWidth="1"/>
    <col min="15110" max="15360" width="9.140625" style="42"/>
    <col min="15361" max="15361" width="4.140625" style="42" customWidth="1"/>
    <col min="15362" max="15362" width="45.42578125" style="42" customWidth="1"/>
    <col min="15363" max="15363" width="29.7109375" style="42" customWidth="1"/>
    <col min="15364" max="15364" width="19.5703125" style="42" customWidth="1"/>
    <col min="15365" max="15365" width="18.42578125" style="42" customWidth="1"/>
    <col min="15366" max="15616" width="9.140625" style="42"/>
    <col min="15617" max="15617" width="4.140625" style="42" customWidth="1"/>
    <col min="15618" max="15618" width="45.42578125" style="42" customWidth="1"/>
    <col min="15619" max="15619" width="29.7109375" style="42" customWidth="1"/>
    <col min="15620" max="15620" width="19.5703125" style="42" customWidth="1"/>
    <col min="15621" max="15621" width="18.42578125" style="42" customWidth="1"/>
    <col min="15622" max="15872" width="9.140625" style="42"/>
    <col min="15873" max="15873" width="4.140625" style="42" customWidth="1"/>
    <col min="15874" max="15874" width="45.42578125" style="42" customWidth="1"/>
    <col min="15875" max="15875" width="29.7109375" style="42" customWidth="1"/>
    <col min="15876" max="15876" width="19.5703125" style="42" customWidth="1"/>
    <col min="15877" max="15877" width="18.42578125" style="42" customWidth="1"/>
    <col min="15878" max="16128" width="9.140625" style="42"/>
    <col min="16129" max="16129" width="4.140625" style="42" customWidth="1"/>
    <col min="16130" max="16130" width="45.42578125" style="42" customWidth="1"/>
    <col min="16131" max="16131" width="29.7109375" style="42" customWidth="1"/>
    <col min="16132" max="16132" width="19.5703125" style="42" customWidth="1"/>
    <col min="16133" max="16133" width="18.42578125" style="42" customWidth="1"/>
    <col min="16134" max="16384" width="9.140625" style="42"/>
  </cols>
  <sheetData>
    <row r="1" spans="1:14" ht="21.75" customHeight="1">
      <c r="A1" s="3"/>
      <c r="B1" s="3"/>
      <c r="C1" s="3"/>
      <c r="D1" s="234" t="s">
        <v>319</v>
      </c>
      <c r="E1" s="244"/>
    </row>
    <row r="2" spans="1:14" ht="82.5" customHeight="1">
      <c r="A2" s="3"/>
      <c r="B2" s="3"/>
      <c r="C2" s="3"/>
      <c r="D2" s="234" t="s">
        <v>32</v>
      </c>
      <c r="E2" s="244"/>
    </row>
    <row r="3" spans="1:14" ht="30.75" customHeight="1">
      <c r="A3" s="245" t="s">
        <v>149</v>
      </c>
      <c r="B3" s="245"/>
      <c r="C3" s="245"/>
      <c r="D3" s="245"/>
      <c r="E3" s="245"/>
    </row>
    <row r="4" spans="1:14" ht="15" customHeight="1">
      <c r="A4" s="237" t="s">
        <v>2</v>
      </c>
      <c r="B4" s="237"/>
      <c r="C4" s="237"/>
      <c r="D4" s="237"/>
      <c r="E4" s="237"/>
    </row>
    <row r="5" spans="1:14" ht="16.5">
      <c r="A5" s="237"/>
      <c r="B5" s="237"/>
      <c r="C5" s="237"/>
      <c r="D5" s="237"/>
      <c r="E5" s="3"/>
    </row>
    <row r="6" spans="1:14" ht="16.5">
      <c r="A6" s="39"/>
      <c r="B6" s="39"/>
      <c r="C6" s="39"/>
      <c r="D6" s="39"/>
      <c r="E6" s="39"/>
      <c r="F6" s="43"/>
      <c r="G6" s="43"/>
      <c r="H6" s="43"/>
      <c r="I6" s="43"/>
      <c r="J6" s="43"/>
      <c r="K6" s="43"/>
      <c r="L6" s="43"/>
      <c r="M6" s="43"/>
    </row>
    <row r="7" spans="1:14" ht="66">
      <c r="A7" s="44" t="s">
        <v>3</v>
      </c>
      <c r="B7" s="44" t="s">
        <v>150</v>
      </c>
      <c r="C7" s="44" t="s">
        <v>151</v>
      </c>
      <c r="D7" s="44" t="s">
        <v>152</v>
      </c>
      <c r="E7" s="44" t="s">
        <v>153</v>
      </c>
      <c r="F7" s="43"/>
      <c r="G7" s="43"/>
      <c r="H7" s="43"/>
      <c r="I7" s="43"/>
      <c r="J7" s="43"/>
      <c r="K7" s="43"/>
      <c r="L7" s="43"/>
      <c r="M7" s="43"/>
      <c r="N7" s="43"/>
    </row>
    <row r="8" spans="1:14" ht="18.75" customHeight="1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3"/>
      <c r="G8" s="43"/>
      <c r="H8" s="43"/>
      <c r="I8" s="43"/>
      <c r="J8" s="43"/>
      <c r="K8" s="43"/>
      <c r="L8" s="43"/>
      <c r="M8" s="43"/>
    </row>
    <row r="9" spans="1:14" s="47" customFormat="1" ht="57" customHeight="1">
      <c r="A9" s="239" t="s">
        <v>154</v>
      </c>
      <c r="B9" s="242"/>
      <c r="C9" s="242"/>
      <c r="D9" s="242"/>
      <c r="E9" s="243"/>
      <c r="F9" s="46"/>
      <c r="G9" s="46"/>
      <c r="H9" s="46"/>
      <c r="I9" s="46"/>
      <c r="J9" s="46"/>
      <c r="K9" s="46"/>
      <c r="L9" s="46"/>
      <c r="M9" s="46"/>
    </row>
    <row r="10" spans="1:14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4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4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4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4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4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4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>
      <c r="A18" s="43"/>
      <c r="B18" s="48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3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3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</sheetData>
  <mergeCells count="6">
    <mergeCell ref="A9:E9"/>
    <mergeCell ref="D1:E1"/>
    <mergeCell ref="D2:E2"/>
    <mergeCell ref="A3:E3"/>
    <mergeCell ref="A4:E4"/>
    <mergeCell ref="A5:D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workbookViewId="0">
      <selection activeCell="C2" sqref="C2"/>
    </sheetView>
  </sheetViews>
  <sheetFormatPr defaultRowHeight="15.75"/>
  <cols>
    <col min="1" max="1" width="6.85546875" style="42" customWidth="1"/>
    <col min="2" max="2" width="20.28515625" style="42" customWidth="1"/>
    <col min="3" max="3" width="14.140625" style="42" customWidth="1"/>
    <col min="4" max="4" width="14.42578125" style="42" customWidth="1"/>
    <col min="5" max="5" width="14.140625" style="42" customWidth="1"/>
    <col min="6" max="8" width="12.42578125" style="42" customWidth="1"/>
    <col min="9" max="9" width="10.85546875" style="42" customWidth="1"/>
    <col min="10" max="10" width="13.85546875" style="42" customWidth="1"/>
    <col min="11" max="11" width="14.7109375" style="42" customWidth="1"/>
    <col min="12" max="12" width="14.140625" style="42" customWidth="1"/>
    <col min="13" max="15" width="12.42578125" style="42" customWidth="1"/>
    <col min="16" max="16" width="9.7109375" style="42" customWidth="1"/>
    <col min="17" max="260" width="9.140625" style="42"/>
    <col min="261" max="261" width="6.85546875" style="42" customWidth="1"/>
    <col min="262" max="262" width="33.42578125" style="42" customWidth="1"/>
    <col min="263" max="263" width="14.140625" style="42" customWidth="1"/>
    <col min="264" max="264" width="14.42578125" style="42" customWidth="1"/>
    <col min="265" max="265" width="14.140625" style="42" customWidth="1"/>
    <col min="266" max="266" width="12.42578125" style="42" customWidth="1"/>
    <col min="267" max="267" width="10.85546875" style="42" customWidth="1"/>
    <col min="268" max="268" width="13.85546875" style="42" customWidth="1"/>
    <col min="269" max="269" width="14.7109375" style="42" customWidth="1"/>
    <col min="270" max="270" width="14.140625" style="42" customWidth="1"/>
    <col min="271" max="271" width="12.42578125" style="42" customWidth="1"/>
    <col min="272" max="272" width="9.7109375" style="42" customWidth="1"/>
    <col min="273" max="516" width="9.140625" style="42"/>
    <col min="517" max="517" width="6.85546875" style="42" customWidth="1"/>
    <col min="518" max="518" width="33.42578125" style="42" customWidth="1"/>
    <col min="519" max="519" width="14.140625" style="42" customWidth="1"/>
    <col min="520" max="520" width="14.42578125" style="42" customWidth="1"/>
    <col min="521" max="521" width="14.140625" style="42" customWidth="1"/>
    <col min="522" max="522" width="12.42578125" style="42" customWidth="1"/>
    <col min="523" max="523" width="10.85546875" style="42" customWidth="1"/>
    <col min="524" max="524" width="13.85546875" style="42" customWidth="1"/>
    <col min="525" max="525" width="14.7109375" style="42" customWidth="1"/>
    <col min="526" max="526" width="14.140625" style="42" customWidth="1"/>
    <col min="527" max="527" width="12.42578125" style="42" customWidth="1"/>
    <col min="528" max="528" width="9.7109375" style="42" customWidth="1"/>
    <col min="529" max="772" width="9.140625" style="42"/>
    <col min="773" max="773" width="6.85546875" style="42" customWidth="1"/>
    <col min="774" max="774" width="33.42578125" style="42" customWidth="1"/>
    <col min="775" max="775" width="14.140625" style="42" customWidth="1"/>
    <col min="776" max="776" width="14.42578125" style="42" customWidth="1"/>
    <col min="777" max="777" width="14.140625" style="42" customWidth="1"/>
    <col min="778" max="778" width="12.42578125" style="42" customWidth="1"/>
    <col min="779" max="779" width="10.85546875" style="42" customWidth="1"/>
    <col min="780" max="780" width="13.85546875" style="42" customWidth="1"/>
    <col min="781" max="781" width="14.7109375" style="42" customWidth="1"/>
    <col min="782" max="782" width="14.140625" style="42" customWidth="1"/>
    <col min="783" max="783" width="12.42578125" style="42" customWidth="1"/>
    <col min="784" max="784" width="9.7109375" style="42" customWidth="1"/>
    <col min="785" max="1028" width="9.140625" style="42"/>
    <col min="1029" max="1029" width="6.85546875" style="42" customWidth="1"/>
    <col min="1030" max="1030" width="33.42578125" style="42" customWidth="1"/>
    <col min="1031" max="1031" width="14.140625" style="42" customWidth="1"/>
    <col min="1032" max="1032" width="14.42578125" style="42" customWidth="1"/>
    <col min="1033" max="1033" width="14.140625" style="42" customWidth="1"/>
    <col min="1034" max="1034" width="12.42578125" style="42" customWidth="1"/>
    <col min="1035" max="1035" width="10.85546875" style="42" customWidth="1"/>
    <col min="1036" max="1036" width="13.85546875" style="42" customWidth="1"/>
    <col min="1037" max="1037" width="14.7109375" style="42" customWidth="1"/>
    <col min="1038" max="1038" width="14.140625" style="42" customWidth="1"/>
    <col min="1039" max="1039" width="12.42578125" style="42" customWidth="1"/>
    <col min="1040" max="1040" width="9.7109375" style="42" customWidth="1"/>
    <col min="1041" max="1284" width="9.140625" style="42"/>
    <col min="1285" max="1285" width="6.85546875" style="42" customWidth="1"/>
    <col min="1286" max="1286" width="33.42578125" style="42" customWidth="1"/>
    <col min="1287" max="1287" width="14.140625" style="42" customWidth="1"/>
    <col min="1288" max="1288" width="14.42578125" style="42" customWidth="1"/>
    <col min="1289" max="1289" width="14.140625" style="42" customWidth="1"/>
    <col min="1290" max="1290" width="12.42578125" style="42" customWidth="1"/>
    <col min="1291" max="1291" width="10.85546875" style="42" customWidth="1"/>
    <col min="1292" max="1292" width="13.85546875" style="42" customWidth="1"/>
    <col min="1293" max="1293" width="14.7109375" style="42" customWidth="1"/>
    <col min="1294" max="1294" width="14.140625" style="42" customWidth="1"/>
    <col min="1295" max="1295" width="12.42578125" style="42" customWidth="1"/>
    <col min="1296" max="1296" width="9.7109375" style="42" customWidth="1"/>
    <col min="1297" max="1540" width="9.140625" style="42"/>
    <col min="1541" max="1541" width="6.85546875" style="42" customWidth="1"/>
    <col min="1542" max="1542" width="33.42578125" style="42" customWidth="1"/>
    <col min="1543" max="1543" width="14.140625" style="42" customWidth="1"/>
    <col min="1544" max="1544" width="14.42578125" style="42" customWidth="1"/>
    <col min="1545" max="1545" width="14.140625" style="42" customWidth="1"/>
    <col min="1546" max="1546" width="12.42578125" style="42" customWidth="1"/>
    <col min="1547" max="1547" width="10.85546875" style="42" customWidth="1"/>
    <col min="1548" max="1548" width="13.85546875" style="42" customWidth="1"/>
    <col min="1549" max="1549" width="14.7109375" style="42" customWidth="1"/>
    <col min="1550" max="1550" width="14.140625" style="42" customWidth="1"/>
    <col min="1551" max="1551" width="12.42578125" style="42" customWidth="1"/>
    <col min="1552" max="1552" width="9.7109375" style="42" customWidth="1"/>
    <col min="1553" max="1796" width="9.140625" style="42"/>
    <col min="1797" max="1797" width="6.85546875" style="42" customWidth="1"/>
    <col min="1798" max="1798" width="33.42578125" style="42" customWidth="1"/>
    <col min="1799" max="1799" width="14.140625" style="42" customWidth="1"/>
    <col min="1800" max="1800" width="14.42578125" style="42" customWidth="1"/>
    <col min="1801" max="1801" width="14.140625" style="42" customWidth="1"/>
    <col min="1802" max="1802" width="12.42578125" style="42" customWidth="1"/>
    <col min="1803" max="1803" width="10.85546875" style="42" customWidth="1"/>
    <col min="1804" max="1804" width="13.85546875" style="42" customWidth="1"/>
    <col min="1805" max="1805" width="14.7109375" style="42" customWidth="1"/>
    <col min="1806" max="1806" width="14.140625" style="42" customWidth="1"/>
    <col min="1807" max="1807" width="12.42578125" style="42" customWidth="1"/>
    <col min="1808" max="1808" width="9.7109375" style="42" customWidth="1"/>
    <col min="1809" max="2052" width="9.140625" style="42"/>
    <col min="2053" max="2053" width="6.85546875" style="42" customWidth="1"/>
    <col min="2054" max="2054" width="33.42578125" style="42" customWidth="1"/>
    <col min="2055" max="2055" width="14.140625" style="42" customWidth="1"/>
    <col min="2056" max="2056" width="14.42578125" style="42" customWidth="1"/>
    <col min="2057" max="2057" width="14.140625" style="42" customWidth="1"/>
    <col min="2058" max="2058" width="12.42578125" style="42" customWidth="1"/>
    <col min="2059" max="2059" width="10.85546875" style="42" customWidth="1"/>
    <col min="2060" max="2060" width="13.85546875" style="42" customWidth="1"/>
    <col min="2061" max="2061" width="14.7109375" style="42" customWidth="1"/>
    <col min="2062" max="2062" width="14.140625" style="42" customWidth="1"/>
    <col min="2063" max="2063" width="12.42578125" style="42" customWidth="1"/>
    <col min="2064" max="2064" width="9.7109375" style="42" customWidth="1"/>
    <col min="2065" max="2308" width="9.140625" style="42"/>
    <col min="2309" max="2309" width="6.85546875" style="42" customWidth="1"/>
    <col min="2310" max="2310" width="33.42578125" style="42" customWidth="1"/>
    <col min="2311" max="2311" width="14.140625" style="42" customWidth="1"/>
    <col min="2312" max="2312" width="14.42578125" style="42" customWidth="1"/>
    <col min="2313" max="2313" width="14.140625" style="42" customWidth="1"/>
    <col min="2314" max="2314" width="12.42578125" style="42" customWidth="1"/>
    <col min="2315" max="2315" width="10.85546875" style="42" customWidth="1"/>
    <col min="2316" max="2316" width="13.85546875" style="42" customWidth="1"/>
    <col min="2317" max="2317" width="14.7109375" style="42" customWidth="1"/>
    <col min="2318" max="2318" width="14.140625" style="42" customWidth="1"/>
    <col min="2319" max="2319" width="12.42578125" style="42" customWidth="1"/>
    <col min="2320" max="2320" width="9.7109375" style="42" customWidth="1"/>
    <col min="2321" max="2564" width="9.140625" style="42"/>
    <col min="2565" max="2565" width="6.85546875" style="42" customWidth="1"/>
    <col min="2566" max="2566" width="33.42578125" style="42" customWidth="1"/>
    <col min="2567" max="2567" width="14.140625" style="42" customWidth="1"/>
    <col min="2568" max="2568" width="14.42578125" style="42" customWidth="1"/>
    <col min="2569" max="2569" width="14.140625" style="42" customWidth="1"/>
    <col min="2570" max="2570" width="12.42578125" style="42" customWidth="1"/>
    <col min="2571" max="2571" width="10.85546875" style="42" customWidth="1"/>
    <col min="2572" max="2572" width="13.85546875" style="42" customWidth="1"/>
    <col min="2573" max="2573" width="14.7109375" style="42" customWidth="1"/>
    <col min="2574" max="2574" width="14.140625" style="42" customWidth="1"/>
    <col min="2575" max="2575" width="12.42578125" style="42" customWidth="1"/>
    <col min="2576" max="2576" width="9.7109375" style="42" customWidth="1"/>
    <col min="2577" max="2820" width="9.140625" style="42"/>
    <col min="2821" max="2821" width="6.85546875" style="42" customWidth="1"/>
    <col min="2822" max="2822" width="33.42578125" style="42" customWidth="1"/>
    <col min="2823" max="2823" width="14.140625" style="42" customWidth="1"/>
    <col min="2824" max="2824" width="14.42578125" style="42" customWidth="1"/>
    <col min="2825" max="2825" width="14.140625" style="42" customWidth="1"/>
    <col min="2826" max="2826" width="12.42578125" style="42" customWidth="1"/>
    <col min="2827" max="2827" width="10.85546875" style="42" customWidth="1"/>
    <col min="2828" max="2828" width="13.85546875" style="42" customWidth="1"/>
    <col min="2829" max="2829" width="14.7109375" style="42" customWidth="1"/>
    <col min="2830" max="2830" width="14.140625" style="42" customWidth="1"/>
    <col min="2831" max="2831" width="12.42578125" style="42" customWidth="1"/>
    <col min="2832" max="2832" width="9.7109375" style="42" customWidth="1"/>
    <col min="2833" max="3076" width="9.140625" style="42"/>
    <col min="3077" max="3077" width="6.85546875" style="42" customWidth="1"/>
    <col min="3078" max="3078" width="33.42578125" style="42" customWidth="1"/>
    <col min="3079" max="3079" width="14.140625" style="42" customWidth="1"/>
    <col min="3080" max="3080" width="14.42578125" style="42" customWidth="1"/>
    <col min="3081" max="3081" width="14.140625" style="42" customWidth="1"/>
    <col min="3082" max="3082" width="12.42578125" style="42" customWidth="1"/>
    <col min="3083" max="3083" width="10.85546875" style="42" customWidth="1"/>
    <col min="3084" max="3084" width="13.85546875" style="42" customWidth="1"/>
    <col min="3085" max="3085" width="14.7109375" style="42" customWidth="1"/>
    <col min="3086" max="3086" width="14.140625" style="42" customWidth="1"/>
    <col min="3087" max="3087" width="12.42578125" style="42" customWidth="1"/>
    <col min="3088" max="3088" width="9.7109375" style="42" customWidth="1"/>
    <col min="3089" max="3332" width="9.140625" style="42"/>
    <col min="3333" max="3333" width="6.85546875" style="42" customWidth="1"/>
    <col min="3334" max="3334" width="33.42578125" style="42" customWidth="1"/>
    <col min="3335" max="3335" width="14.140625" style="42" customWidth="1"/>
    <col min="3336" max="3336" width="14.42578125" style="42" customWidth="1"/>
    <col min="3337" max="3337" width="14.140625" style="42" customWidth="1"/>
    <col min="3338" max="3338" width="12.42578125" style="42" customWidth="1"/>
    <col min="3339" max="3339" width="10.85546875" style="42" customWidth="1"/>
    <col min="3340" max="3340" width="13.85546875" style="42" customWidth="1"/>
    <col min="3341" max="3341" width="14.7109375" style="42" customWidth="1"/>
    <col min="3342" max="3342" width="14.140625" style="42" customWidth="1"/>
    <col min="3343" max="3343" width="12.42578125" style="42" customWidth="1"/>
    <col min="3344" max="3344" width="9.7109375" style="42" customWidth="1"/>
    <col min="3345" max="3588" width="9.140625" style="42"/>
    <col min="3589" max="3589" width="6.85546875" style="42" customWidth="1"/>
    <col min="3590" max="3590" width="33.42578125" style="42" customWidth="1"/>
    <col min="3591" max="3591" width="14.140625" style="42" customWidth="1"/>
    <col min="3592" max="3592" width="14.42578125" style="42" customWidth="1"/>
    <col min="3593" max="3593" width="14.140625" style="42" customWidth="1"/>
    <col min="3594" max="3594" width="12.42578125" style="42" customWidth="1"/>
    <col min="3595" max="3595" width="10.85546875" style="42" customWidth="1"/>
    <col min="3596" max="3596" width="13.85546875" style="42" customWidth="1"/>
    <col min="3597" max="3597" width="14.7109375" style="42" customWidth="1"/>
    <col min="3598" max="3598" width="14.140625" style="42" customWidth="1"/>
    <col min="3599" max="3599" width="12.42578125" style="42" customWidth="1"/>
    <col min="3600" max="3600" width="9.7109375" style="42" customWidth="1"/>
    <col min="3601" max="3844" width="9.140625" style="42"/>
    <col min="3845" max="3845" width="6.85546875" style="42" customWidth="1"/>
    <col min="3846" max="3846" width="33.42578125" style="42" customWidth="1"/>
    <col min="3847" max="3847" width="14.140625" style="42" customWidth="1"/>
    <col min="3848" max="3848" width="14.42578125" style="42" customWidth="1"/>
    <col min="3849" max="3849" width="14.140625" style="42" customWidth="1"/>
    <col min="3850" max="3850" width="12.42578125" style="42" customWidth="1"/>
    <col min="3851" max="3851" width="10.85546875" style="42" customWidth="1"/>
    <col min="3852" max="3852" width="13.85546875" style="42" customWidth="1"/>
    <col min="3853" max="3853" width="14.7109375" style="42" customWidth="1"/>
    <col min="3854" max="3854" width="14.140625" style="42" customWidth="1"/>
    <col min="3855" max="3855" width="12.42578125" style="42" customWidth="1"/>
    <col min="3856" max="3856" width="9.7109375" style="42" customWidth="1"/>
    <col min="3857" max="4100" width="9.140625" style="42"/>
    <col min="4101" max="4101" width="6.85546875" style="42" customWidth="1"/>
    <col min="4102" max="4102" width="33.42578125" style="42" customWidth="1"/>
    <col min="4103" max="4103" width="14.140625" style="42" customWidth="1"/>
    <col min="4104" max="4104" width="14.42578125" style="42" customWidth="1"/>
    <col min="4105" max="4105" width="14.140625" style="42" customWidth="1"/>
    <col min="4106" max="4106" width="12.42578125" style="42" customWidth="1"/>
    <col min="4107" max="4107" width="10.85546875" style="42" customWidth="1"/>
    <col min="4108" max="4108" width="13.85546875" style="42" customWidth="1"/>
    <col min="4109" max="4109" width="14.7109375" style="42" customWidth="1"/>
    <col min="4110" max="4110" width="14.140625" style="42" customWidth="1"/>
    <col min="4111" max="4111" width="12.42578125" style="42" customWidth="1"/>
    <col min="4112" max="4112" width="9.7109375" style="42" customWidth="1"/>
    <col min="4113" max="4356" width="9.140625" style="42"/>
    <col min="4357" max="4357" width="6.85546875" style="42" customWidth="1"/>
    <col min="4358" max="4358" width="33.42578125" style="42" customWidth="1"/>
    <col min="4359" max="4359" width="14.140625" style="42" customWidth="1"/>
    <col min="4360" max="4360" width="14.42578125" style="42" customWidth="1"/>
    <col min="4361" max="4361" width="14.140625" style="42" customWidth="1"/>
    <col min="4362" max="4362" width="12.42578125" style="42" customWidth="1"/>
    <col min="4363" max="4363" width="10.85546875" style="42" customWidth="1"/>
    <col min="4364" max="4364" width="13.85546875" style="42" customWidth="1"/>
    <col min="4365" max="4365" width="14.7109375" style="42" customWidth="1"/>
    <col min="4366" max="4366" width="14.140625" style="42" customWidth="1"/>
    <col min="4367" max="4367" width="12.42578125" style="42" customWidth="1"/>
    <col min="4368" max="4368" width="9.7109375" style="42" customWidth="1"/>
    <col min="4369" max="4612" width="9.140625" style="42"/>
    <col min="4613" max="4613" width="6.85546875" style="42" customWidth="1"/>
    <col min="4614" max="4614" width="33.42578125" style="42" customWidth="1"/>
    <col min="4615" max="4615" width="14.140625" style="42" customWidth="1"/>
    <col min="4616" max="4616" width="14.42578125" style="42" customWidth="1"/>
    <col min="4617" max="4617" width="14.140625" style="42" customWidth="1"/>
    <col min="4618" max="4618" width="12.42578125" style="42" customWidth="1"/>
    <col min="4619" max="4619" width="10.85546875" style="42" customWidth="1"/>
    <col min="4620" max="4620" width="13.85546875" style="42" customWidth="1"/>
    <col min="4621" max="4621" width="14.7109375" style="42" customWidth="1"/>
    <col min="4622" max="4622" width="14.140625" style="42" customWidth="1"/>
    <col min="4623" max="4623" width="12.42578125" style="42" customWidth="1"/>
    <col min="4624" max="4624" width="9.7109375" style="42" customWidth="1"/>
    <col min="4625" max="4868" width="9.140625" style="42"/>
    <col min="4869" max="4869" width="6.85546875" style="42" customWidth="1"/>
    <col min="4870" max="4870" width="33.42578125" style="42" customWidth="1"/>
    <col min="4871" max="4871" width="14.140625" style="42" customWidth="1"/>
    <col min="4872" max="4872" width="14.42578125" style="42" customWidth="1"/>
    <col min="4873" max="4873" width="14.140625" style="42" customWidth="1"/>
    <col min="4874" max="4874" width="12.42578125" style="42" customWidth="1"/>
    <col min="4875" max="4875" width="10.85546875" style="42" customWidth="1"/>
    <col min="4876" max="4876" width="13.85546875" style="42" customWidth="1"/>
    <col min="4877" max="4877" width="14.7109375" style="42" customWidth="1"/>
    <col min="4878" max="4878" width="14.140625" style="42" customWidth="1"/>
    <col min="4879" max="4879" width="12.42578125" style="42" customWidth="1"/>
    <col min="4880" max="4880" width="9.7109375" style="42" customWidth="1"/>
    <col min="4881" max="5124" width="9.140625" style="42"/>
    <col min="5125" max="5125" width="6.85546875" style="42" customWidth="1"/>
    <col min="5126" max="5126" width="33.42578125" style="42" customWidth="1"/>
    <col min="5127" max="5127" width="14.140625" style="42" customWidth="1"/>
    <col min="5128" max="5128" width="14.42578125" style="42" customWidth="1"/>
    <col min="5129" max="5129" width="14.140625" style="42" customWidth="1"/>
    <col min="5130" max="5130" width="12.42578125" style="42" customWidth="1"/>
    <col min="5131" max="5131" width="10.85546875" style="42" customWidth="1"/>
    <col min="5132" max="5132" width="13.85546875" style="42" customWidth="1"/>
    <col min="5133" max="5133" width="14.7109375" style="42" customWidth="1"/>
    <col min="5134" max="5134" width="14.140625" style="42" customWidth="1"/>
    <col min="5135" max="5135" width="12.42578125" style="42" customWidth="1"/>
    <col min="5136" max="5136" width="9.7109375" style="42" customWidth="1"/>
    <col min="5137" max="5380" width="9.140625" style="42"/>
    <col min="5381" max="5381" width="6.85546875" style="42" customWidth="1"/>
    <col min="5382" max="5382" width="33.42578125" style="42" customWidth="1"/>
    <col min="5383" max="5383" width="14.140625" style="42" customWidth="1"/>
    <col min="5384" max="5384" width="14.42578125" style="42" customWidth="1"/>
    <col min="5385" max="5385" width="14.140625" style="42" customWidth="1"/>
    <col min="5386" max="5386" width="12.42578125" style="42" customWidth="1"/>
    <col min="5387" max="5387" width="10.85546875" style="42" customWidth="1"/>
    <col min="5388" max="5388" width="13.85546875" style="42" customWidth="1"/>
    <col min="5389" max="5389" width="14.7109375" style="42" customWidth="1"/>
    <col min="5390" max="5390" width="14.140625" style="42" customWidth="1"/>
    <col min="5391" max="5391" width="12.42578125" style="42" customWidth="1"/>
    <col min="5392" max="5392" width="9.7109375" style="42" customWidth="1"/>
    <col min="5393" max="5636" width="9.140625" style="42"/>
    <col min="5637" max="5637" width="6.85546875" style="42" customWidth="1"/>
    <col min="5638" max="5638" width="33.42578125" style="42" customWidth="1"/>
    <col min="5639" max="5639" width="14.140625" style="42" customWidth="1"/>
    <col min="5640" max="5640" width="14.42578125" style="42" customWidth="1"/>
    <col min="5641" max="5641" width="14.140625" style="42" customWidth="1"/>
    <col min="5642" max="5642" width="12.42578125" style="42" customWidth="1"/>
    <col min="5643" max="5643" width="10.85546875" style="42" customWidth="1"/>
    <col min="5644" max="5644" width="13.85546875" style="42" customWidth="1"/>
    <col min="5645" max="5645" width="14.7109375" style="42" customWidth="1"/>
    <col min="5646" max="5646" width="14.140625" style="42" customWidth="1"/>
    <col min="5647" max="5647" width="12.42578125" style="42" customWidth="1"/>
    <col min="5648" max="5648" width="9.7109375" style="42" customWidth="1"/>
    <col min="5649" max="5892" width="9.140625" style="42"/>
    <col min="5893" max="5893" width="6.85546875" style="42" customWidth="1"/>
    <col min="5894" max="5894" width="33.42578125" style="42" customWidth="1"/>
    <col min="5895" max="5895" width="14.140625" style="42" customWidth="1"/>
    <col min="5896" max="5896" width="14.42578125" style="42" customWidth="1"/>
    <col min="5897" max="5897" width="14.140625" style="42" customWidth="1"/>
    <col min="5898" max="5898" width="12.42578125" style="42" customWidth="1"/>
    <col min="5899" max="5899" width="10.85546875" style="42" customWidth="1"/>
    <col min="5900" max="5900" width="13.85546875" style="42" customWidth="1"/>
    <col min="5901" max="5901" width="14.7109375" style="42" customWidth="1"/>
    <col min="5902" max="5902" width="14.140625" style="42" customWidth="1"/>
    <col min="5903" max="5903" width="12.42578125" style="42" customWidth="1"/>
    <col min="5904" max="5904" width="9.7109375" style="42" customWidth="1"/>
    <col min="5905" max="6148" width="9.140625" style="42"/>
    <col min="6149" max="6149" width="6.85546875" style="42" customWidth="1"/>
    <col min="6150" max="6150" width="33.42578125" style="42" customWidth="1"/>
    <col min="6151" max="6151" width="14.140625" style="42" customWidth="1"/>
    <col min="6152" max="6152" width="14.42578125" style="42" customWidth="1"/>
    <col min="6153" max="6153" width="14.140625" style="42" customWidth="1"/>
    <col min="6154" max="6154" width="12.42578125" style="42" customWidth="1"/>
    <col min="6155" max="6155" width="10.85546875" style="42" customWidth="1"/>
    <col min="6156" max="6156" width="13.85546875" style="42" customWidth="1"/>
    <col min="6157" max="6157" width="14.7109375" style="42" customWidth="1"/>
    <col min="6158" max="6158" width="14.140625" style="42" customWidth="1"/>
    <col min="6159" max="6159" width="12.42578125" style="42" customWidth="1"/>
    <col min="6160" max="6160" width="9.7109375" style="42" customWidth="1"/>
    <col min="6161" max="6404" width="9.140625" style="42"/>
    <col min="6405" max="6405" width="6.85546875" style="42" customWidth="1"/>
    <col min="6406" max="6406" width="33.42578125" style="42" customWidth="1"/>
    <col min="6407" max="6407" width="14.140625" style="42" customWidth="1"/>
    <col min="6408" max="6408" width="14.42578125" style="42" customWidth="1"/>
    <col min="6409" max="6409" width="14.140625" style="42" customWidth="1"/>
    <col min="6410" max="6410" width="12.42578125" style="42" customWidth="1"/>
    <col min="6411" max="6411" width="10.85546875" style="42" customWidth="1"/>
    <col min="6412" max="6412" width="13.85546875" style="42" customWidth="1"/>
    <col min="6413" max="6413" width="14.7109375" style="42" customWidth="1"/>
    <col min="6414" max="6414" width="14.140625" style="42" customWidth="1"/>
    <col min="6415" max="6415" width="12.42578125" style="42" customWidth="1"/>
    <col min="6416" max="6416" width="9.7109375" style="42" customWidth="1"/>
    <col min="6417" max="6660" width="9.140625" style="42"/>
    <col min="6661" max="6661" width="6.85546875" style="42" customWidth="1"/>
    <col min="6662" max="6662" width="33.42578125" style="42" customWidth="1"/>
    <col min="6663" max="6663" width="14.140625" style="42" customWidth="1"/>
    <col min="6664" max="6664" width="14.42578125" style="42" customWidth="1"/>
    <col min="6665" max="6665" width="14.140625" style="42" customWidth="1"/>
    <col min="6666" max="6666" width="12.42578125" style="42" customWidth="1"/>
    <col min="6667" max="6667" width="10.85546875" style="42" customWidth="1"/>
    <col min="6668" max="6668" width="13.85546875" style="42" customWidth="1"/>
    <col min="6669" max="6669" width="14.7109375" style="42" customWidth="1"/>
    <col min="6670" max="6670" width="14.140625" style="42" customWidth="1"/>
    <col min="6671" max="6671" width="12.42578125" style="42" customWidth="1"/>
    <col min="6672" max="6672" width="9.7109375" style="42" customWidth="1"/>
    <col min="6673" max="6916" width="9.140625" style="42"/>
    <col min="6917" max="6917" width="6.85546875" style="42" customWidth="1"/>
    <col min="6918" max="6918" width="33.42578125" style="42" customWidth="1"/>
    <col min="6919" max="6919" width="14.140625" style="42" customWidth="1"/>
    <col min="6920" max="6920" width="14.42578125" style="42" customWidth="1"/>
    <col min="6921" max="6921" width="14.140625" style="42" customWidth="1"/>
    <col min="6922" max="6922" width="12.42578125" style="42" customWidth="1"/>
    <col min="6923" max="6923" width="10.85546875" style="42" customWidth="1"/>
    <col min="6924" max="6924" width="13.85546875" style="42" customWidth="1"/>
    <col min="6925" max="6925" width="14.7109375" style="42" customWidth="1"/>
    <col min="6926" max="6926" width="14.140625" style="42" customWidth="1"/>
    <col min="6927" max="6927" width="12.42578125" style="42" customWidth="1"/>
    <col min="6928" max="6928" width="9.7109375" style="42" customWidth="1"/>
    <col min="6929" max="7172" width="9.140625" style="42"/>
    <col min="7173" max="7173" width="6.85546875" style="42" customWidth="1"/>
    <col min="7174" max="7174" width="33.42578125" style="42" customWidth="1"/>
    <col min="7175" max="7175" width="14.140625" style="42" customWidth="1"/>
    <col min="7176" max="7176" width="14.42578125" style="42" customWidth="1"/>
    <col min="7177" max="7177" width="14.140625" style="42" customWidth="1"/>
    <col min="7178" max="7178" width="12.42578125" style="42" customWidth="1"/>
    <col min="7179" max="7179" width="10.85546875" style="42" customWidth="1"/>
    <col min="7180" max="7180" width="13.85546875" style="42" customWidth="1"/>
    <col min="7181" max="7181" width="14.7109375" style="42" customWidth="1"/>
    <col min="7182" max="7182" width="14.140625" style="42" customWidth="1"/>
    <col min="7183" max="7183" width="12.42578125" style="42" customWidth="1"/>
    <col min="7184" max="7184" width="9.7109375" style="42" customWidth="1"/>
    <col min="7185" max="7428" width="9.140625" style="42"/>
    <col min="7429" max="7429" width="6.85546875" style="42" customWidth="1"/>
    <col min="7430" max="7430" width="33.42578125" style="42" customWidth="1"/>
    <col min="7431" max="7431" width="14.140625" style="42" customWidth="1"/>
    <col min="7432" max="7432" width="14.42578125" style="42" customWidth="1"/>
    <col min="7433" max="7433" width="14.140625" style="42" customWidth="1"/>
    <col min="7434" max="7434" width="12.42578125" style="42" customWidth="1"/>
    <col min="7435" max="7435" width="10.85546875" style="42" customWidth="1"/>
    <col min="7436" max="7436" width="13.85546875" style="42" customWidth="1"/>
    <col min="7437" max="7437" width="14.7109375" style="42" customWidth="1"/>
    <col min="7438" max="7438" width="14.140625" style="42" customWidth="1"/>
    <col min="7439" max="7439" width="12.42578125" style="42" customWidth="1"/>
    <col min="7440" max="7440" width="9.7109375" style="42" customWidth="1"/>
    <col min="7441" max="7684" width="9.140625" style="42"/>
    <col min="7685" max="7685" width="6.85546875" style="42" customWidth="1"/>
    <col min="7686" max="7686" width="33.42578125" style="42" customWidth="1"/>
    <col min="7687" max="7687" width="14.140625" style="42" customWidth="1"/>
    <col min="7688" max="7688" width="14.42578125" style="42" customWidth="1"/>
    <col min="7689" max="7689" width="14.140625" style="42" customWidth="1"/>
    <col min="7690" max="7690" width="12.42578125" style="42" customWidth="1"/>
    <col min="7691" max="7691" width="10.85546875" style="42" customWidth="1"/>
    <col min="7692" max="7692" width="13.85546875" style="42" customWidth="1"/>
    <col min="7693" max="7693" width="14.7109375" style="42" customWidth="1"/>
    <col min="7694" max="7694" width="14.140625" style="42" customWidth="1"/>
    <col min="7695" max="7695" width="12.42578125" style="42" customWidth="1"/>
    <col min="7696" max="7696" width="9.7109375" style="42" customWidth="1"/>
    <col min="7697" max="7940" width="9.140625" style="42"/>
    <col min="7941" max="7941" width="6.85546875" style="42" customWidth="1"/>
    <col min="7942" max="7942" width="33.42578125" style="42" customWidth="1"/>
    <col min="7943" max="7943" width="14.140625" style="42" customWidth="1"/>
    <col min="7944" max="7944" width="14.42578125" style="42" customWidth="1"/>
    <col min="7945" max="7945" width="14.140625" style="42" customWidth="1"/>
    <col min="7946" max="7946" width="12.42578125" style="42" customWidth="1"/>
    <col min="7947" max="7947" width="10.85546875" style="42" customWidth="1"/>
    <col min="7948" max="7948" width="13.85546875" style="42" customWidth="1"/>
    <col min="7949" max="7949" width="14.7109375" style="42" customWidth="1"/>
    <col min="7950" max="7950" width="14.140625" style="42" customWidth="1"/>
    <col min="7951" max="7951" width="12.42578125" style="42" customWidth="1"/>
    <col min="7952" max="7952" width="9.7109375" style="42" customWidth="1"/>
    <col min="7953" max="8196" width="9.140625" style="42"/>
    <col min="8197" max="8197" width="6.85546875" style="42" customWidth="1"/>
    <col min="8198" max="8198" width="33.42578125" style="42" customWidth="1"/>
    <col min="8199" max="8199" width="14.140625" style="42" customWidth="1"/>
    <col min="8200" max="8200" width="14.42578125" style="42" customWidth="1"/>
    <col min="8201" max="8201" width="14.140625" style="42" customWidth="1"/>
    <col min="8202" max="8202" width="12.42578125" style="42" customWidth="1"/>
    <col min="8203" max="8203" width="10.85546875" style="42" customWidth="1"/>
    <col min="8204" max="8204" width="13.85546875" style="42" customWidth="1"/>
    <col min="8205" max="8205" width="14.7109375" style="42" customWidth="1"/>
    <col min="8206" max="8206" width="14.140625" style="42" customWidth="1"/>
    <col min="8207" max="8207" width="12.42578125" style="42" customWidth="1"/>
    <col min="8208" max="8208" width="9.7109375" style="42" customWidth="1"/>
    <col min="8209" max="8452" width="9.140625" style="42"/>
    <col min="8453" max="8453" width="6.85546875" style="42" customWidth="1"/>
    <col min="8454" max="8454" width="33.42578125" style="42" customWidth="1"/>
    <col min="8455" max="8455" width="14.140625" style="42" customWidth="1"/>
    <col min="8456" max="8456" width="14.42578125" style="42" customWidth="1"/>
    <col min="8457" max="8457" width="14.140625" style="42" customWidth="1"/>
    <col min="8458" max="8458" width="12.42578125" style="42" customWidth="1"/>
    <col min="8459" max="8459" width="10.85546875" style="42" customWidth="1"/>
    <col min="8460" max="8460" width="13.85546875" style="42" customWidth="1"/>
    <col min="8461" max="8461" width="14.7109375" style="42" customWidth="1"/>
    <col min="8462" max="8462" width="14.140625" style="42" customWidth="1"/>
    <col min="8463" max="8463" width="12.42578125" style="42" customWidth="1"/>
    <col min="8464" max="8464" width="9.7109375" style="42" customWidth="1"/>
    <col min="8465" max="8708" width="9.140625" style="42"/>
    <col min="8709" max="8709" width="6.85546875" style="42" customWidth="1"/>
    <col min="8710" max="8710" width="33.42578125" style="42" customWidth="1"/>
    <col min="8711" max="8711" width="14.140625" style="42" customWidth="1"/>
    <col min="8712" max="8712" width="14.42578125" style="42" customWidth="1"/>
    <col min="8713" max="8713" width="14.140625" style="42" customWidth="1"/>
    <col min="8714" max="8714" width="12.42578125" style="42" customWidth="1"/>
    <col min="8715" max="8715" width="10.85546875" style="42" customWidth="1"/>
    <col min="8716" max="8716" width="13.85546875" style="42" customWidth="1"/>
    <col min="8717" max="8717" width="14.7109375" style="42" customWidth="1"/>
    <col min="8718" max="8718" width="14.140625" style="42" customWidth="1"/>
    <col min="8719" max="8719" width="12.42578125" style="42" customWidth="1"/>
    <col min="8720" max="8720" width="9.7109375" style="42" customWidth="1"/>
    <col min="8721" max="8964" width="9.140625" style="42"/>
    <col min="8965" max="8965" width="6.85546875" style="42" customWidth="1"/>
    <col min="8966" max="8966" width="33.42578125" style="42" customWidth="1"/>
    <col min="8967" max="8967" width="14.140625" style="42" customWidth="1"/>
    <col min="8968" max="8968" width="14.42578125" style="42" customWidth="1"/>
    <col min="8969" max="8969" width="14.140625" style="42" customWidth="1"/>
    <col min="8970" max="8970" width="12.42578125" style="42" customWidth="1"/>
    <col min="8971" max="8971" width="10.85546875" style="42" customWidth="1"/>
    <col min="8972" max="8972" width="13.85546875" style="42" customWidth="1"/>
    <col min="8973" max="8973" width="14.7109375" style="42" customWidth="1"/>
    <col min="8974" max="8974" width="14.140625" style="42" customWidth="1"/>
    <col min="8975" max="8975" width="12.42578125" style="42" customWidth="1"/>
    <col min="8976" max="8976" width="9.7109375" style="42" customWidth="1"/>
    <col min="8977" max="9220" width="9.140625" style="42"/>
    <col min="9221" max="9221" width="6.85546875" style="42" customWidth="1"/>
    <col min="9222" max="9222" width="33.42578125" style="42" customWidth="1"/>
    <col min="9223" max="9223" width="14.140625" style="42" customWidth="1"/>
    <col min="9224" max="9224" width="14.42578125" style="42" customWidth="1"/>
    <col min="9225" max="9225" width="14.140625" style="42" customWidth="1"/>
    <col min="9226" max="9226" width="12.42578125" style="42" customWidth="1"/>
    <col min="9227" max="9227" width="10.85546875" style="42" customWidth="1"/>
    <col min="9228" max="9228" width="13.85546875" style="42" customWidth="1"/>
    <col min="9229" max="9229" width="14.7109375" style="42" customWidth="1"/>
    <col min="9230" max="9230" width="14.140625" style="42" customWidth="1"/>
    <col min="9231" max="9231" width="12.42578125" style="42" customWidth="1"/>
    <col min="9232" max="9232" width="9.7109375" style="42" customWidth="1"/>
    <col min="9233" max="9476" width="9.140625" style="42"/>
    <col min="9477" max="9477" width="6.85546875" style="42" customWidth="1"/>
    <col min="9478" max="9478" width="33.42578125" style="42" customWidth="1"/>
    <col min="9479" max="9479" width="14.140625" style="42" customWidth="1"/>
    <col min="9480" max="9480" width="14.42578125" style="42" customWidth="1"/>
    <col min="9481" max="9481" width="14.140625" style="42" customWidth="1"/>
    <col min="9482" max="9482" width="12.42578125" style="42" customWidth="1"/>
    <col min="9483" max="9483" width="10.85546875" style="42" customWidth="1"/>
    <col min="9484" max="9484" width="13.85546875" style="42" customWidth="1"/>
    <col min="9485" max="9485" width="14.7109375" style="42" customWidth="1"/>
    <col min="9486" max="9486" width="14.140625" style="42" customWidth="1"/>
    <col min="9487" max="9487" width="12.42578125" style="42" customWidth="1"/>
    <col min="9488" max="9488" width="9.7109375" style="42" customWidth="1"/>
    <col min="9489" max="9732" width="9.140625" style="42"/>
    <col min="9733" max="9733" width="6.85546875" style="42" customWidth="1"/>
    <col min="9734" max="9734" width="33.42578125" style="42" customWidth="1"/>
    <col min="9735" max="9735" width="14.140625" style="42" customWidth="1"/>
    <col min="9736" max="9736" width="14.42578125" style="42" customWidth="1"/>
    <col min="9737" max="9737" width="14.140625" style="42" customWidth="1"/>
    <col min="9738" max="9738" width="12.42578125" style="42" customWidth="1"/>
    <col min="9739" max="9739" width="10.85546875" style="42" customWidth="1"/>
    <col min="9740" max="9740" width="13.85546875" style="42" customWidth="1"/>
    <col min="9741" max="9741" width="14.7109375" style="42" customWidth="1"/>
    <col min="9742" max="9742" width="14.140625" style="42" customWidth="1"/>
    <col min="9743" max="9743" width="12.42578125" style="42" customWidth="1"/>
    <col min="9744" max="9744" width="9.7109375" style="42" customWidth="1"/>
    <col min="9745" max="9988" width="9.140625" style="42"/>
    <col min="9989" max="9989" width="6.85546875" style="42" customWidth="1"/>
    <col min="9990" max="9990" width="33.42578125" style="42" customWidth="1"/>
    <col min="9991" max="9991" width="14.140625" style="42" customWidth="1"/>
    <col min="9992" max="9992" width="14.42578125" style="42" customWidth="1"/>
    <col min="9993" max="9993" width="14.140625" style="42" customWidth="1"/>
    <col min="9994" max="9994" width="12.42578125" style="42" customWidth="1"/>
    <col min="9995" max="9995" width="10.85546875" style="42" customWidth="1"/>
    <col min="9996" max="9996" width="13.85546875" style="42" customWidth="1"/>
    <col min="9997" max="9997" width="14.7109375" style="42" customWidth="1"/>
    <col min="9998" max="9998" width="14.140625" style="42" customWidth="1"/>
    <col min="9999" max="9999" width="12.42578125" style="42" customWidth="1"/>
    <col min="10000" max="10000" width="9.7109375" style="42" customWidth="1"/>
    <col min="10001" max="10244" width="9.140625" style="42"/>
    <col min="10245" max="10245" width="6.85546875" style="42" customWidth="1"/>
    <col min="10246" max="10246" width="33.42578125" style="42" customWidth="1"/>
    <col min="10247" max="10247" width="14.140625" style="42" customWidth="1"/>
    <col min="10248" max="10248" width="14.42578125" style="42" customWidth="1"/>
    <col min="10249" max="10249" width="14.140625" style="42" customWidth="1"/>
    <col min="10250" max="10250" width="12.42578125" style="42" customWidth="1"/>
    <col min="10251" max="10251" width="10.85546875" style="42" customWidth="1"/>
    <col min="10252" max="10252" width="13.85546875" style="42" customWidth="1"/>
    <col min="10253" max="10253" width="14.7109375" style="42" customWidth="1"/>
    <col min="10254" max="10254" width="14.140625" style="42" customWidth="1"/>
    <col min="10255" max="10255" width="12.42578125" style="42" customWidth="1"/>
    <col min="10256" max="10256" width="9.7109375" style="42" customWidth="1"/>
    <col min="10257" max="10500" width="9.140625" style="42"/>
    <col min="10501" max="10501" width="6.85546875" style="42" customWidth="1"/>
    <col min="10502" max="10502" width="33.42578125" style="42" customWidth="1"/>
    <col min="10503" max="10503" width="14.140625" style="42" customWidth="1"/>
    <col min="10504" max="10504" width="14.42578125" style="42" customWidth="1"/>
    <col min="10505" max="10505" width="14.140625" style="42" customWidth="1"/>
    <col min="10506" max="10506" width="12.42578125" style="42" customWidth="1"/>
    <col min="10507" max="10507" width="10.85546875" style="42" customWidth="1"/>
    <col min="10508" max="10508" width="13.85546875" style="42" customWidth="1"/>
    <col min="10509" max="10509" width="14.7109375" style="42" customWidth="1"/>
    <col min="10510" max="10510" width="14.140625" style="42" customWidth="1"/>
    <col min="10511" max="10511" width="12.42578125" style="42" customWidth="1"/>
    <col min="10512" max="10512" width="9.7109375" style="42" customWidth="1"/>
    <col min="10513" max="10756" width="9.140625" style="42"/>
    <col min="10757" max="10757" width="6.85546875" style="42" customWidth="1"/>
    <col min="10758" max="10758" width="33.42578125" style="42" customWidth="1"/>
    <col min="10759" max="10759" width="14.140625" style="42" customWidth="1"/>
    <col min="10760" max="10760" width="14.42578125" style="42" customWidth="1"/>
    <col min="10761" max="10761" width="14.140625" style="42" customWidth="1"/>
    <col min="10762" max="10762" width="12.42578125" style="42" customWidth="1"/>
    <col min="10763" max="10763" width="10.85546875" style="42" customWidth="1"/>
    <col min="10764" max="10764" width="13.85546875" style="42" customWidth="1"/>
    <col min="10765" max="10765" width="14.7109375" style="42" customWidth="1"/>
    <col min="10766" max="10766" width="14.140625" style="42" customWidth="1"/>
    <col min="10767" max="10767" width="12.42578125" style="42" customWidth="1"/>
    <col min="10768" max="10768" width="9.7109375" style="42" customWidth="1"/>
    <col min="10769" max="11012" width="9.140625" style="42"/>
    <col min="11013" max="11013" width="6.85546875" style="42" customWidth="1"/>
    <col min="11014" max="11014" width="33.42578125" style="42" customWidth="1"/>
    <col min="11015" max="11015" width="14.140625" style="42" customWidth="1"/>
    <col min="11016" max="11016" width="14.42578125" style="42" customWidth="1"/>
    <col min="11017" max="11017" width="14.140625" style="42" customWidth="1"/>
    <col min="11018" max="11018" width="12.42578125" style="42" customWidth="1"/>
    <col min="11019" max="11019" width="10.85546875" style="42" customWidth="1"/>
    <col min="11020" max="11020" width="13.85546875" style="42" customWidth="1"/>
    <col min="11021" max="11021" width="14.7109375" style="42" customWidth="1"/>
    <col min="11022" max="11022" width="14.140625" style="42" customWidth="1"/>
    <col min="11023" max="11023" width="12.42578125" style="42" customWidth="1"/>
    <col min="11024" max="11024" width="9.7109375" style="42" customWidth="1"/>
    <col min="11025" max="11268" width="9.140625" style="42"/>
    <col min="11269" max="11269" width="6.85546875" style="42" customWidth="1"/>
    <col min="11270" max="11270" width="33.42578125" style="42" customWidth="1"/>
    <col min="11271" max="11271" width="14.140625" style="42" customWidth="1"/>
    <col min="11272" max="11272" width="14.42578125" style="42" customWidth="1"/>
    <col min="11273" max="11273" width="14.140625" style="42" customWidth="1"/>
    <col min="11274" max="11274" width="12.42578125" style="42" customWidth="1"/>
    <col min="11275" max="11275" width="10.85546875" style="42" customWidth="1"/>
    <col min="11276" max="11276" width="13.85546875" style="42" customWidth="1"/>
    <col min="11277" max="11277" width="14.7109375" style="42" customWidth="1"/>
    <col min="11278" max="11278" width="14.140625" style="42" customWidth="1"/>
    <col min="11279" max="11279" width="12.42578125" style="42" customWidth="1"/>
    <col min="11280" max="11280" width="9.7109375" style="42" customWidth="1"/>
    <col min="11281" max="11524" width="9.140625" style="42"/>
    <col min="11525" max="11525" width="6.85546875" style="42" customWidth="1"/>
    <col min="11526" max="11526" width="33.42578125" style="42" customWidth="1"/>
    <col min="11527" max="11527" width="14.140625" style="42" customWidth="1"/>
    <col min="11528" max="11528" width="14.42578125" style="42" customWidth="1"/>
    <col min="11529" max="11529" width="14.140625" style="42" customWidth="1"/>
    <col min="11530" max="11530" width="12.42578125" style="42" customWidth="1"/>
    <col min="11531" max="11531" width="10.85546875" style="42" customWidth="1"/>
    <col min="11532" max="11532" width="13.85546875" style="42" customWidth="1"/>
    <col min="11533" max="11533" width="14.7109375" style="42" customWidth="1"/>
    <col min="11534" max="11534" width="14.140625" style="42" customWidth="1"/>
    <col min="11535" max="11535" width="12.42578125" style="42" customWidth="1"/>
    <col min="11536" max="11536" width="9.7109375" style="42" customWidth="1"/>
    <col min="11537" max="11780" width="9.140625" style="42"/>
    <col min="11781" max="11781" width="6.85546875" style="42" customWidth="1"/>
    <col min="11782" max="11782" width="33.42578125" style="42" customWidth="1"/>
    <col min="11783" max="11783" width="14.140625" style="42" customWidth="1"/>
    <col min="11784" max="11784" width="14.42578125" style="42" customWidth="1"/>
    <col min="11785" max="11785" width="14.140625" style="42" customWidth="1"/>
    <col min="11786" max="11786" width="12.42578125" style="42" customWidth="1"/>
    <col min="11787" max="11787" width="10.85546875" style="42" customWidth="1"/>
    <col min="11788" max="11788" width="13.85546875" style="42" customWidth="1"/>
    <col min="11789" max="11789" width="14.7109375" style="42" customWidth="1"/>
    <col min="11790" max="11790" width="14.140625" style="42" customWidth="1"/>
    <col min="11791" max="11791" width="12.42578125" style="42" customWidth="1"/>
    <col min="11792" max="11792" width="9.7109375" style="42" customWidth="1"/>
    <col min="11793" max="12036" width="9.140625" style="42"/>
    <col min="12037" max="12037" width="6.85546875" style="42" customWidth="1"/>
    <col min="12038" max="12038" width="33.42578125" style="42" customWidth="1"/>
    <col min="12039" max="12039" width="14.140625" style="42" customWidth="1"/>
    <col min="12040" max="12040" width="14.42578125" style="42" customWidth="1"/>
    <col min="12041" max="12041" width="14.140625" style="42" customWidth="1"/>
    <col min="12042" max="12042" width="12.42578125" style="42" customWidth="1"/>
    <col min="12043" max="12043" width="10.85546875" style="42" customWidth="1"/>
    <col min="12044" max="12044" width="13.85546875" style="42" customWidth="1"/>
    <col min="12045" max="12045" width="14.7109375" style="42" customWidth="1"/>
    <col min="12046" max="12046" width="14.140625" style="42" customWidth="1"/>
    <col min="12047" max="12047" width="12.42578125" style="42" customWidth="1"/>
    <col min="12048" max="12048" width="9.7109375" style="42" customWidth="1"/>
    <col min="12049" max="12292" width="9.140625" style="42"/>
    <col min="12293" max="12293" width="6.85546875" style="42" customWidth="1"/>
    <col min="12294" max="12294" width="33.42578125" style="42" customWidth="1"/>
    <col min="12295" max="12295" width="14.140625" style="42" customWidth="1"/>
    <col min="12296" max="12296" width="14.42578125" style="42" customWidth="1"/>
    <col min="12297" max="12297" width="14.140625" style="42" customWidth="1"/>
    <col min="12298" max="12298" width="12.42578125" style="42" customWidth="1"/>
    <col min="12299" max="12299" width="10.85546875" style="42" customWidth="1"/>
    <col min="12300" max="12300" width="13.85546875" style="42" customWidth="1"/>
    <col min="12301" max="12301" width="14.7109375" style="42" customWidth="1"/>
    <col min="12302" max="12302" width="14.140625" style="42" customWidth="1"/>
    <col min="12303" max="12303" width="12.42578125" style="42" customWidth="1"/>
    <col min="12304" max="12304" width="9.7109375" style="42" customWidth="1"/>
    <col min="12305" max="12548" width="9.140625" style="42"/>
    <col min="12549" max="12549" width="6.85546875" style="42" customWidth="1"/>
    <col min="12550" max="12550" width="33.42578125" style="42" customWidth="1"/>
    <col min="12551" max="12551" width="14.140625" style="42" customWidth="1"/>
    <col min="12552" max="12552" width="14.42578125" style="42" customWidth="1"/>
    <col min="12553" max="12553" width="14.140625" style="42" customWidth="1"/>
    <col min="12554" max="12554" width="12.42578125" style="42" customWidth="1"/>
    <col min="12555" max="12555" width="10.85546875" style="42" customWidth="1"/>
    <col min="12556" max="12556" width="13.85546875" style="42" customWidth="1"/>
    <col min="12557" max="12557" width="14.7109375" style="42" customWidth="1"/>
    <col min="12558" max="12558" width="14.140625" style="42" customWidth="1"/>
    <col min="12559" max="12559" width="12.42578125" style="42" customWidth="1"/>
    <col min="12560" max="12560" width="9.7109375" style="42" customWidth="1"/>
    <col min="12561" max="12804" width="9.140625" style="42"/>
    <col min="12805" max="12805" width="6.85546875" style="42" customWidth="1"/>
    <col min="12806" max="12806" width="33.42578125" style="42" customWidth="1"/>
    <col min="12807" max="12807" width="14.140625" style="42" customWidth="1"/>
    <col min="12808" max="12808" width="14.42578125" style="42" customWidth="1"/>
    <col min="12809" max="12809" width="14.140625" style="42" customWidth="1"/>
    <col min="12810" max="12810" width="12.42578125" style="42" customWidth="1"/>
    <col min="12811" max="12811" width="10.85546875" style="42" customWidth="1"/>
    <col min="12812" max="12812" width="13.85546875" style="42" customWidth="1"/>
    <col min="12813" max="12813" width="14.7109375" style="42" customWidth="1"/>
    <col min="12814" max="12814" width="14.140625" style="42" customWidth="1"/>
    <col min="12815" max="12815" width="12.42578125" style="42" customWidth="1"/>
    <col min="12816" max="12816" width="9.7109375" style="42" customWidth="1"/>
    <col min="12817" max="13060" width="9.140625" style="42"/>
    <col min="13061" max="13061" width="6.85546875" style="42" customWidth="1"/>
    <col min="13062" max="13062" width="33.42578125" style="42" customWidth="1"/>
    <col min="13063" max="13063" width="14.140625" style="42" customWidth="1"/>
    <col min="13064" max="13064" width="14.42578125" style="42" customWidth="1"/>
    <col min="13065" max="13065" width="14.140625" style="42" customWidth="1"/>
    <col min="13066" max="13066" width="12.42578125" style="42" customWidth="1"/>
    <col min="13067" max="13067" width="10.85546875" style="42" customWidth="1"/>
    <col min="13068" max="13068" width="13.85546875" style="42" customWidth="1"/>
    <col min="13069" max="13069" width="14.7109375" style="42" customWidth="1"/>
    <col min="13070" max="13070" width="14.140625" style="42" customWidth="1"/>
    <col min="13071" max="13071" width="12.42578125" style="42" customWidth="1"/>
    <col min="13072" max="13072" width="9.7109375" style="42" customWidth="1"/>
    <col min="13073" max="13316" width="9.140625" style="42"/>
    <col min="13317" max="13317" width="6.85546875" style="42" customWidth="1"/>
    <col min="13318" max="13318" width="33.42578125" style="42" customWidth="1"/>
    <col min="13319" max="13319" width="14.140625" style="42" customWidth="1"/>
    <col min="13320" max="13320" width="14.42578125" style="42" customWidth="1"/>
    <col min="13321" max="13321" width="14.140625" style="42" customWidth="1"/>
    <col min="13322" max="13322" width="12.42578125" style="42" customWidth="1"/>
    <col min="13323" max="13323" width="10.85546875" style="42" customWidth="1"/>
    <col min="13324" max="13324" width="13.85546875" style="42" customWidth="1"/>
    <col min="13325" max="13325" width="14.7109375" style="42" customWidth="1"/>
    <col min="13326" max="13326" width="14.140625" style="42" customWidth="1"/>
    <col min="13327" max="13327" width="12.42578125" style="42" customWidth="1"/>
    <col min="13328" max="13328" width="9.7109375" style="42" customWidth="1"/>
    <col min="13329" max="13572" width="9.140625" style="42"/>
    <col min="13573" max="13573" width="6.85546875" style="42" customWidth="1"/>
    <col min="13574" max="13574" width="33.42578125" style="42" customWidth="1"/>
    <col min="13575" max="13575" width="14.140625" style="42" customWidth="1"/>
    <col min="13576" max="13576" width="14.42578125" style="42" customWidth="1"/>
    <col min="13577" max="13577" width="14.140625" style="42" customWidth="1"/>
    <col min="13578" max="13578" width="12.42578125" style="42" customWidth="1"/>
    <col min="13579" max="13579" width="10.85546875" style="42" customWidth="1"/>
    <col min="13580" max="13580" width="13.85546875" style="42" customWidth="1"/>
    <col min="13581" max="13581" width="14.7109375" style="42" customWidth="1"/>
    <col min="13582" max="13582" width="14.140625" style="42" customWidth="1"/>
    <col min="13583" max="13583" width="12.42578125" style="42" customWidth="1"/>
    <col min="13584" max="13584" width="9.7109375" style="42" customWidth="1"/>
    <col min="13585" max="13828" width="9.140625" style="42"/>
    <col min="13829" max="13829" width="6.85546875" style="42" customWidth="1"/>
    <col min="13830" max="13830" width="33.42578125" style="42" customWidth="1"/>
    <col min="13831" max="13831" width="14.140625" style="42" customWidth="1"/>
    <col min="13832" max="13832" width="14.42578125" style="42" customWidth="1"/>
    <col min="13833" max="13833" width="14.140625" style="42" customWidth="1"/>
    <col min="13834" max="13834" width="12.42578125" style="42" customWidth="1"/>
    <col min="13835" max="13835" width="10.85546875" style="42" customWidth="1"/>
    <col min="13836" max="13836" width="13.85546875" style="42" customWidth="1"/>
    <col min="13837" max="13837" width="14.7109375" style="42" customWidth="1"/>
    <col min="13838" max="13838" width="14.140625" style="42" customWidth="1"/>
    <col min="13839" max="13839" width="12.42578125" style="42" customWidth="1"/>
    <col min="13840" max="13840" width="9.7109375" style="42" customWidth="1"/>
    <col min="13841" max="14084" width="9.140625" style="42"/>
    <col min="14085" max="14085" width="6.85546875" style="42" customWidth="1"/>
    <col min="14086" max="14086" width="33.42578125" style="42" customWidth="1"/>
    <col min="14087" max="14087" width="14.140625" style="42" customWidth="1"/>
    <col min="14088" max="14088" width="14.42578125" style="42" customWidth="1"/>
    <col min="14089" max="14089" width="14.140625" style="42" customWidth="1"/>
    <col min="14090" max="14090" width="12.42578125" style="42" customWidth="1"/>
    <col min="14091" max="14091" width="10.85546875" style="42" customWidth="1"/>
    <col min="14092" max="14092" width="13.85546875" style="42" customWidth="1"/>
    <col min="14093" max="14093" width="14.7109375" style="42" customWidth="1"/>
    <col min="14094" max="14094" width="14.140625" style="42" customWidth="1"/>
    <col min="14095" max="14095" width="12.42578125" style="42" customWidth="1"/>
    <col min="14096" max="14096" width="9.7109375" style="42" customWidth="1"/>
    <col min="14097" max="14340" width="9.140625" style="42"/>
    <col min="14341" max="14341" width="6.85546875" style="42" customWidth="1"/>
    <col min="14342" max="14342" width="33.42578125" style="42" customWidth="1"/>
    <col min="14343" max="14343" width="14.140625" style="42" customWidth="1"/>
    <col min="14344" max="14344" width="14.42578125" style="42" customWidth="1"/>
    <col min="14345" max="14345" width="14.140625" style="42" customWidth="1"/>
    <col min="14346" max="14346" width="12.42578125" style="42" customWidth="1"/>
    <col min="14347" max="14347" width="10.85546875" style="42" customWidth="1"/>
    <col min="14348" max="14348" width="13.85546875" style="42" customWidth="1"/>
    <col min="14349" max="14349" width="14.7109375" style="42" customWidth="1"/>
    <col min="14350" max="14350" width="14.140625" style="42" customWidth="1"/>
    <col min="14351" max="14351" width="12.42578125" style="42" customWidth="1"/>
    <col min="14352" max="14352" width="9.7109375" style="42" customWidth="1"/>
    <col min="14353" max="14596" width="9.140625" style="42"/>
    <col min="14597" max="14597" width="6.85546875" style="42" customWidth="1"/>
    <col min="14598" max="14598" width="33.42578125" style="42" customWidth="1"/>
    <col min="14599" max="14599" width="14.140625" style="42" customWidth="1"/>
    <col min="14600" max="14600" width="14.42578125" style="42" customWidth="1"/>
    <col min="14601" max="14601" width="14.140625" style="42" customWidth="1"/>
    <col min="14602" max="14602" width="12.42578125" style="42" customWidth="1"/>
    <col min="14603" max="14603" width="10.85546875" style="42" customWidth="1"/>
    <col min="14604" max="14604" width="13.85546875" style="42" customWidth="1"/>
    <col min="14605" max="14605" width="14.7109375" style="42" customWidth="1"/>
    <col min="14606" max="14606" width="14.140625" style="42" customWidth="1"/>
    <col min="14607" max="14607" width="12.42578125" style="42" customWidth="1"/>
    <col min="14608" max="14608" width="9.7109375" style="42" customWidth="1"/>
    <col min="14609" max="14852" width="9.140625" style="42"/>
    <col min="14853" max="14853" width="6.85546875" style="42" customWidth="1"/>
    <col min="14854" max="14854" width="33.42578125" style="42" customWidth="1"/>
    <col min="14855" max="14855" width="14.140625" style="42" customWidth="1"/>
    <col min="14856" max="14856" width="14.42578125" style="42" customWidth="1"/>
    <col min="14857" max="14857" width="14.140625" style="42" customWidth="1"/>
    <col min="14858" max="14858" width="12.42578125" style="42" customWidth="1"/>
    <col min="14859" max="14859" width="10.85546875" style="42" customWidth="1"/>
    <col min="14860" max="14860" width="13.85546875" style="42" customWidth="1"/>
    <col min="14861" max="14861" width="14.7109375" style="42" customWidth="1"/>
    <col min="14862" max="14862" width="14.140625" style="42" customWidth="1"/>
    <col min="14863" max="14863" width="12.42578125" style="42" customWidth="1"/>
    <col min="14864" max="14864" width="9.7109375" style="42" customWidth="1"/>
    <col min="14865" max="15108" width="9.140625" style="42"/>
    <col min="15109" max="15109" width="6.85546875" style="42" customWidth="1"/>
    <col min="15110" max="15110" width="33.42578125" style="42" customWidth="1"/>
    <col min="15111" max="15111" width="14.140625" style="42" customWidth="1"/>
    <col min="15112" max="15112" width="14.42578125" style="42" customWidth="1"/>
    <col min="15113" max="15113" width="14.140625" style="42" customWidth="1"/>
    <col min="15114" max="15114" width="12.42578125" style="42" customWidth="1"/>
    <col min="15115" max="15115" width="10.85546875" style="42" customWidth="1"/>
    <col min="15116" max="15116" width="13.85546875" style="42" customWidth="1"/>
    <col min="15117" max="15117" width="14.7109375" style="42" customWidth="1"/>
    <col min="15118" max="15118" width="14.140625" style="42" customWidth="1"/>
    <col min="15119" max="15119" width="12.42578125" style="42" customWidth="1"/>
    <col min="15120" max="15120" width="9.7109375" style="42" customWidth="1"/>
    <col min="15121" max="15364" width="9.140625" style="42"/>
    <col min="15365" max="15365" width="6.85546875" style="42" customWidth="1"/>
    <col min="15366" max="15366" width="33.42578125" style="42" customWidth="1"/>
    <col min="15367" max="15367" width="14.140625" style="42" customWidth="1"/>
    <col min="15368" max="15368" width="14.42578125" style="42" customWidth="1"/>
    <col min="15369" max="15369" width="14.140625" style="42" customWidth="1"/>
    <col min="15370" max="15370" width="12.42578125" style="42" customWidth="1"/>
    <col min="15371" max="15371" width="10.85546875" style="42" customWidth="1"/>
    <col min="15372" max="15372" width="13.85546875" style="42" customWidth="1"/>
    <col min="15373" max="15373" width="14.7109375" style="42" customWidth="1"/>
    <col min="15374" max="15374" width="14.140625" style="42" customWidth="1"/>
    <col min="15375" max="15375" width="12.42578125" style="42" customWidth="1"/>
    <col min="15376" max="15376" width="9.7109375" style="42" customWidth="1"/>
    <col min="15377" max="15620" width="9.140625" style="42"/>
    <col min="15621" max="15621" width="6.85546875" style="42" customWidth="1"/>
    <col min="15622" max="15622" width="33.42578125" style="42" customWidth="1"/>
    <col min="15623" max="15623" width="14.140625" style="42" customWidth="1"/>
    <col min="15624" max="15624" width="14.42578125" style="42" customWidth="1"/>
    <col min="15625" max="15625" width="14.140625" style="42" customWidth="1"/>
    <col min="15626" max="15626" width="12.42578125" style="42" customWidth="1"/>
    <col min="15627" max="15627" width="10.85546875" style="42" customWidth="1"/>
    <col min="15628" max="15628" width="13.85546875" style="42" customWidth="1"/>
    <col min="15629" max="15629" width="14.7109375" style="42" customWidth="1"/>
    <col min="15630" max="15630" width="14.140625" style="42" customWidth="1"/>
    <col min="15631" max="15631" width="12.42578125" style="42" customWidth="1"/>
    <col min="15632" max="15632" width="9.7109375" style="42" customWidth="1"/>
    <col min="15633" max="15876" width="9.140625" style="42"/>
    <col min="15877" max="15877" width="6.85546875" style="42" customWidth="1"/>
    <col min="15878" max="15878" width="33.42578125" style="42" customWidth="1"/>
    <col min="15879" max="15879" width="14.140625" style="42" customWidth="1"/>
    <col min="15880" max="15880" width="14.42578125" style="42" customWidth="1"/>
    <col min="15881" max="15881" width="14.140625" style="42" customWidth="1"/>
    <col min="15882" max="15882" width="12.42578125" style="42" customWidth="1"/>
    <col min="15883" max="15883" width="10.85546875" style="42" customWidth="1"/>
    <col min="15884" max="15884" width="13.85546875" style="42" customWidth="1"/>
    <col min="15885" max="15885" width="14.7109375" style="42" customWidth="1"/>
    <col min="15886" max="15886" width="14.140625" style="42" customWidth="1"/>
    <col min="15887" max="15887" width="12.42578125" style="42" customWidth="1"/>
    <col min="15888" max="15888" width="9.7109375" style="42" customWidth="1"/>
    <col min="15889" max="16132" width="9.140625" style="42"/>
    <col min="16133" max="16133" width="6.85546875" style="42" customWidth="1"/>
    <col min="16134" max="16134" width="33.42578125" style="42" customWidth="1"/>
    <col min="16135" max="16135" width="14.140625" style="42" customWidth="1"/>
    <col min="16136" max="16136" width="14.42578125" style="42" customWidth="1"/>
    <col min="16137" max="16137" width="14.140625" style="42" customWidth="1"/>
    <col min="16138" max="16138" width="12.42578125" style="42" customWidth="1"/>
    <col min="16139" max="16139" width="10.85546875" style="42" customWidth="1"/>
    <col min="16140" max="16140" width="13.85546875" style="42" customWidth="1"/>
    <col min="16141" max="16141" width="14.7109375" style="42" customWidth="1"/>
    <col min="16142" max="16142" width="14.140625" style="42" customWidth="1"/>
    <col min="16143" max="16143" width="12.42578125" style="42" customWidth="1"/>
    <col min="16144" max="16144" width="9.7109375" style="42" customWidth="1"/>
    <col min="16145" max="16384" width="9.140625" style="42"/>
  </cols>
  <sheetData>
    <row r="1" spans="1:20" ht="2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32" t="s">
        <v>320</v>
      </c>
      <c r="L1" s="249"/>
      <c r="M1" s="249"/>
      <c r="N1" s="249"/>
      <c r="O1" s="249"/>
      <c r="P1" s="249"/>
    </row>
    <row r="2" spans="1:20" ht="57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34" t="s">
        <v>0</v>
      </c>
      <c r="L2" s="250"/>
      <c r="M2" s="250"/>
      <c r="N2" s="250"/>
      <c r="O2" s="250"/>
      <c r="P2" s="250"/>
    </row>
    <row r="3" spans="1:20" ht="27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6.5">
      <c r="A4" s="236" t="s">
        <v>155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3"/>
      <c r="N4" s="3"/>
      <c r="O4" s="3"/>
      <c r="P4" s="3"/>
    </row>
    <row r="5" spans="1:20" ht="16.5">
      <c r="A5" s="236" t="s">
        <v>156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39"/>
      <c r="N5" s="39"/>
      <c r="O5" s="39"/>
      <c r="P5" s="39"/>
      <c r="Q5" s="43"/>
      <c r="R5" s="43"/>
      <c r="S5" s="43"/>
      <c r="T5" s="43"/>
    </row>
    <row r="6" spans="1:20" ht="16.5">
      <c r="A6" s="251" t="s">
        <v>2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39"/>
      <c r="N6" s="39"/>
      <c r="O6" s="39"/>
      <c r="P6" s="39"/>
      <c r="Q6" s="43"/>
      <c r="R6" s="43"/>
      <c r="S6" s="43"/>
      <c r="T6" s="43"/>
    </row>
    <row r="7" spans="1:20" ht="26.25" customHeight="1">
      <c r="A7" s="39"/>
      <c r="B7" s="108" t="s">
        <v>295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3"/>
      <c r="R7" s="43"/>
      <c r="S7" s="43"/>
      <c r="T7" s="43"/>
    </row>
    <row r="8" spans="1:20" ht="54" customHeight="1">
      <c r="A8" s="252" t="s">
        <v>157</v>
      </c>
      <c r="B8" s="252" t="s">
        <v>158</v>
      </c>
      <c r="C8" s="252" t="s">
        <v>159</v>
      </c>
      <c r="D8" s="252"/>
      <c r="E8" s="252"/>
      <c r="F8" s="252"/>
      <c r="G8" s="252"/>
      <c r="H8" s="252"/>
      <c r="I8" s="252"/>
      <c r="J8" s="252" t="s">
        <v>160</v>
      </c>
      <c r="K8" s="252"/>
      <c r="L8" s="252"/>
      <c r="M8" s="252"/>
      <c r="N8" s="252"/>
      <c r="O8" s="252"/>
      <c r="P8" s="252"/>
      <c r="Q8" s="43"/>
      <c r="R8" s="43"/>
      <c r="S8" s="43"/>
      <c r="T8" s="43"/>
    </row>
    <row r="9" spans="1:20" ht="114" customHeight="1">
      <c r="A9" s="252"/>
      <c r="B9" s="252"/>
      <c r="C9" s="103" t="s">
        <v>288</v>
      </c>
      <c r="D9" s="103" t="s">
        <v>296</v>
      </c>
      <c r="E9" s="103" t="s">
        <v>297</v>
      </c>
      <c r="F9" s="103" t="s">
        <v>298</v>
      </c>
      <c r="G9" s="103" t="s">
        <v>299</v>
      </c>
      <c r="H9" s="103" t="s">
        <v>300</v>
      </c>
      <c r="I9" s="109" t="s">
        <v>301</v>
      </c>
      <c r="J9" s="103" t="s">
        <v>288</v>
      </c>
      <c r="K9" s="103" t="s">
        <v>289</v>
      </c>
      <c r="L9" s="103" t="s">
        <v>297</v>
      </c>
      <c r="M9" s="103" t="s">
        <v>298</v>
      </c>
      <c r="N9" s="103" t="s">
        <v>299</v>
      </c>
      <c r="O9" s="103" t="s">
        <v>300</v>
      </c>
      <c r="P9" s="103" t="s">
        <v>301</v>
      </c>
      <c r="Q9" s="43"/>
      <c r="R9" s="43"/>
      <c r="S9" s="43"/>
      <c r="T9" s="43"/>
    </row>
    <row r="10" spans="1:20" ht="27.75" customHeight="1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103">
        <v>7</v>
      </c>
      <c r="H10" s="103">
        <v>8</v>
      </c>
      <c r="I10" s="6">
        <v>9</v>
      </c>
      <c r="J10" s="45">
        <v>10</v>
      </c>
      <c r="K10" s="45">
        <v>11</v>
      </c>
      <c r="L10" s="45">
        <v>12</v>
      </c>
      <c r="M10" s="45">
        <v>13</v>
      </c>
      <c r="N10" s="103">
        <v>14</v>
      </c>
      <c r="O10" s="103">
        <v>15</v>
      </c>
      <c r="P10" s="49">
        <v>16</v>
      </c>
      <c r="Q10" s="43"/>
      <c r="R10" s="43"/>
      <c r="S10" s="43"/>
      <c r="T10" s="43"/>
    </row>
    <row r="11" spans="1:20" ht="33.75" customHeight="1">
      <c r="A11" s="246" t="s">
        <v>161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8"/>
      <c r="Q11" s="43"/>
      <c r="R11" s="43"/>
      <c r="S11" s="43"/>
      <c r="T11" s="43"/>
    </row>
    <row r="12" spans="1:20" ht="6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1:20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0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1:20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0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</sheetData>
  <mergeCells count="10">
    <mergeCell ref="A11:P11"/>
    <mergeCell ref="K1:P1"/>
    <mergeCell ref="K2:P2"/>
    <mergeCell ref="A4:L4"/>
    <mergeCell ref="A5:L5"/>
    <mergeCell ref="A6:L6"/>
    <mergeCell ref="A8:A9"/>
    <mergeCell ref="B8:B9"/>
    <mergeCell ref="C8:I8"/>
    <mergeCell ref="J8:P8"/>
  </mergeCells>
  <pageMargins left="0" right="0" top="0.74803149606299213" bottom="0.74803149606299213" header="0.31496062992125984" footer="0.31496062992125984"/>
  <pageSetup paperSize="9" scale="6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2"/>
  <sheetViews>
    <sheetView workbookViewId="0">
      <selection activeCell="K7" sqref="K7"/>
    </sheetView>
  </sheetViews>
  <sheetFormatPr defaultColWidth="7.5703125" defaultRowHeight="16.5" outlineLevelRow="1" outlineLevelCol="1"/>
  <cols>
    <col min="1" max="1" width="9" style="1" customWidth="1"/>
    <col min="2" max="2" width="33.42578125" style="1" customWidth="1"/>
    <col min="3" max="3" width="26.7109375" style="1" customWidth="1"/>
    <col min="4" max="4" width="30.85546875" style="1" customWidth="1"/>
    <col min="5" max="6" width="15.7109375" style="1" customWidth="1" outlineLevel="1"/>
    <col min="7" max="7" width="15" style="1" customWidth="1" outlineLevel="1"/>
    <col min="8" max="8" width="16.28515625" style="1" customWidth="1" outlineLevel="1"/>
    <col min="9" max="10" width="15.7109375" style="1" customWidth="1"/>
    <col min="11" max="11" width="15.85546875" style="1" customWidth="1"/>
    <col min="12" max="12" width="12.140625" style="1" hidden="1" customWidth="1" outlineLevel="1"/>
    <col min="13" max="13" width="17.42578125" style="1" hidden="1" customWidth="1" outlineLevel="1"/>
    <col min="14" max="14" width="9.5703125" style="1" hidden="1" customWidth="1" outlineLevel="1"/>
    <col min="15" max="15" width="7.5703125" style="1" collapsed="1"/>
    <col min="16" max="256" width="7.5703125" style="1"/>
    <col min="257" max="257" width="9" style="1" customWidth="1"/>
    <col min="258" max="258" width="33.42578125" style="1" customWidth="1"/>
    <col min="259" max="259" width="26.7109375" style="1" customWidth="1"/>
    <col min="260" max="260" width="30.85546875" style="1" customWidth="1"/>
    <col min="261" max="262" width="15.7109375" style="1" customWidth="1"/>
    <col min="263" max="263" width="15" style="1" customWidth="1"/>
    <col min="264" max="264" width="16.28515625" style="1" customWidth="1"/>
    <col min="265" max="266" width="15.7109375" style="1" customWidth="1"/>
    <col min="267" max="267" width="15.85546875" style="1" customWidth="1"/>
    <col min="268" max="269" width="9.5703125" style="1" bestFit="1" customWidth="1"/>
    <col min="270" max="512" width="7.5703125" style="1"/>
    <col min="513" max="513" width="9" style="1" customWidth="1"/>
    <col min="514" max="514" width="33.42578125" style="1" customWidth="1"/>
    <col min="515" max="515" width="26.7109375" style="1" customWidth="1"/>
    <col min="516" max="516" width="30.85546875" style="1" customWidth="1"/>
    <col min="517" max="518" width="15.7109375" style="1" customWidth="1"/>
    <col min="519" max="519" width="15" style="1" customWidth="1"/>
    <col min="520" max="520" width="16.28515625" style="1" customWidth="1"/>
    <col min="521" max="522" width="15.7109375" style="1" customWidth="1"/>
    <col min="523" max="523" width="15.85546875" style="1" customWidth="1"/>
    <col min="524" max="525" width="9.5703125" style="1" bestFit="1" customWidth="1"/>
    <col min="526" max="768" width="7.5703125" style="1"/>
    <col min="769" max="769" width="9" style="1" customWidth="1"/>
    <col min="770" max="770" width="33.42578125" style="1" customWidth="1"/>
    <col min="771" max="771" width="26.7109375" style="1" customWidth="1"/>
    <col min="772" max="772" width="30.85546875" style="1" customWidth="1"/>
    <col min="773" max="774" width="15.7109375" style="1" customWidth="1"/>
    <col min="775" max="775" width="15" style="1" customWidth="1"/>
    <col min="776" max="776" width="16.28515625" style="1" customWidth="1"/>
    <col min="777" max="778" width="15.7109375" style="1" customWidth="1"/>
    <col min="779" max="779" width="15.85546875" style="1" customWidth="1"/>
    <col min="780" max="781" width="9.5703125" style="1" bestFit="1" customWidth="1"/>
    <col min="782" max="1024" width="7.5703125" style="1"/>
    <col min="1025" max="1025" width="9" style="1" customWidth="1"/>
    <col min="1026" max="1026" width="33.42578125" style="1" customWidth="1"/>
    <col min="1027" max="1027" width="26.7109375" style="1" customWidth="1"/>
    <col min="1028" max="1028" width="30.85546875" style="1" customWidth="1"/>
    <col min="1029" max="1030" width="15.7109375" style="1" customWidth="1"/>
    <col min="1031" max="1031" width="15" style="1" customWidth="1"/>
    <col min="1032" max="1032" width="16.28515625" style="1" customWidth="1"/>
    <col min="1033" max="1034" width="15.7109375" style="1" customWidth="1"/>
    <col min="1035" max="1035" width="15.85546875" style="1" customWidth="1"/>
    <col min="1036" max="1037" width="9.5703125" style="1" bestFit="1" customWidth="1"/>
    <col min="1038" max="1280" width="7.5703125" style="1"/>
    <col min="1281" max="1281" width="9" style="1" customWidth="1"/>
    <col min="1282" max="1282" width="33.42578125" style="1" customWidth="1"/>
    <col min="1283" max="1283" width="26.7109375" style="1" customWidth="1"/>
    <col min="1284" max="1284" width="30.85546875" style="1" customWidth="1"/>
    <col min="1285" max="1286" width="15.7109375" style="1" customWidth="1"/>
    <col min="1287" max="1287" width="15" style="1" customWidth="1"/>
    <col min="1288" max="1288" width="16.28515625" style="1" customWidth="1"/>
    <col min="1289" max="1290" width="15.7109375" style="1" customWidth="1"/>
    <col min="1291" max="1291" width="15.85546875" style="1" customWidth="1"/>
    <col min="1292" max="1293" width="9.5703125" style="1" bestFit="1" customWidth="1"/>
    <col min="1294" max="1536" width="7.5703125" style="1"/>
    <col min="1537" max="1537" width="9" style="1" customWidth="1"/>
    <col min="1538" max="1538" width="33.42578125" style="1" customWidth="1"/>
    <col min="1539" max="1539" width="26.7109375" style="1" customWidth="1"/>
    <col min="1540" max="1540" width="30.85546875" style="1" customWidth="1"/>
    <col min="1541" max="1542" width="15.7109375" style="1" customWidth="1"/>
    <col min="1543" max="1543" width="15" style="1" customWidth="1"/>
    <col min="1544" max="1544" width="16.28515625" style="1" customWidth="1"/>
    <col min="1545" max="1546" width="15.7109375" style="1" customWidth="1"/>
    <col min="1547" max="1547" width="15.85546875" style="1" customWidth="1"/>
    <col min="1548" max="1549" width="9.5703125" style="1" bestFit="1" customWidth="1"/>
    <col min="1550" max="1792" width="7.5703125" style="1"/>
    <col min="1793" max="1793" width="9" style="1" customWidth="1"/>
    <col min="1794" max="1794" width="33.42578125" style="1" customWidth="1"/>
    <col min="1795" max="1795" width="26.7109375" style="1" customWidth="1"/>
    <col min="1796" max="1796" width="30.85546875" style="1" customWidth="1"/>
    <col min="1797" max="1798" width="15.7109375" style="1" customWidth="1"/>
    <col min="1799" max="1799" width="15" style="1" customWidth="1"/>
    <col min="1800" max="1800" width="16.28515625" style="1" customWidth="1"/>
    <col min="1801" max="1802" width="15.7109375" style="1" customWidth="1"/>
    <col min="1803" max="1803" width="15.85546875" style="1" customWidth="1"/>
    <col min="1804" max="1805" width="9.5703125" style="1" bestFit="1" customWidth="1"/>
    <col min="1806" max="2048" width="7.5703125" style="1"/>
    <col min="2049" max="2049" width="9" style="1" customWidth="1"/>
    <col min="2050" max="2050" width="33.42578125" style="1" customWidth="1"/>
    <col min="2051" max="2051" width="26.7109375" style="1" customWidth="1"/>
    <col min="2052" max="2052" width="30.85546875" style="1" customWidth="1"/>
    <col min="2053" max="2054" width="15.7109375" style="1" customWidth="1"/>
    <col min="2055" max="2055" width="15" style="1" customWidth="1"/>
    <col min="2056" max="2056" width="16.28515625" style="1" customWidth="1"/>
    <col min="2057" max="2058" width="15.7109375" style="1" customWidth="1"/>
    <col min="2059" max="2059" width="15.85546875" style="1" customWidth="1"/>
    <col min="2060" max="2061" width="9.5703125" style="1" bestFit="1" customWidth="1"/>
    <col min="2062" max="2304" width="7.5703125" style="1"/>
    <col min="2305" max="2305" width="9" style="1" customWidth="1"/>
    <col min="2306" max="2306" width="33.42578125" style="1" customWidth="1"/>
    <col min="2307" max="2307" width="26.7109375" style="1" customWidth="1"/>
    <col min="2308" max="2308" width="30.85546875" style="1" customWidth="1"/>
    <col min="2309" max="2310" width="15.7109375" style="1" customWidth="1"/>
    <col min="2311" max="2311" width="15" style="1" customWidth="1"/>
    <col min="2312" max="2312" width="16.28515625" style="1" customWidth="1"/>
    <col min="2313" max="2314" width="15.7109375" style="1" customWidth="1"/>
    <col min="2315" max="2315" width="15.85546875" style="1" customWidth="1"/>
    <col min="2316" max="2317" width="9.5703125" style="1" bestFit="1" customWidth="1"/>
    <col min="2318" max="2560" width="7.5703125" style="1"/>
    <col min="2561" max="2561" width="9" style="1" customWidth="1"/>
    <col min="2562" max="2562" width="33.42578125" style="1" customWidth="1"/>
    <col min="2563" max="2563" width="26.7109375" style="1" customWidth="1"/>
    <col min="2564" max="2564" width="30.85546875" style="1" customWidth="1"/>
    <col min="2565" max="2566" width="15.7109375" style="1" customWidth="1"/>
    <col min="2567" max="2567" width="15" style="1" customWidth="1"/>
    <col min="2568" max="2568" width="16.28515625" style="1" customWidth="1"/>
    <col min="2569" max="2570" width="15.7109375" style="1" customWidth="1"/>
    <col min="2571" max="2571" width="15.85546875" style="1" customWidth="1"/>
    <col min="2572" max="2573" width="9.5703125" style="1" bestFit="1" customWidth="1"/>
    <col min="2574" max="2816" width="7.5703125" style="1"/>
    <col min="2817" max="2817" width="9" style="1" customWidth="1"/>
    <col min="2818" max="2818" width="33.42578125" style="1" customWidth="1"/>
    <col min="2819" max="2819" width="26.7109375" style="1" customWidth="1"/>
    <col min="2820" max="2820" width="30.85546875" style="1" customWidth="1"/>
    <col min="2821" max="2822" width="15.7109375" style="1" customWidth="1"/>
    <col min="2823" max="2823" width="15" style="1" customWidth="1"/>
    <col min="2824" max="2824" width="16.28515625" style="1" customWidth="1"/>
    <col min="2825" max="2826" width="15.7109375" style="1" customWidth="1"/>
    <col min="2827" max="2827" width="15.85546875" style="1" customWidth="1"/>
    <col min="2828" max="2829" width="9.5703125" style="1" bestFit="1" customWidth="1"/>
    <col min="2830" max="3072" width="7.5703125" style="1"/>
    <col min="3073" max="3073" width="9" style="1" customWidth="1"/>
    <col min="3074" max="3074" width="33.42578125" style="1" customWidth="1"/>
    <col min="3075" max="3075" width="26.7109375" style="1" customWidth="1"/>
    <col min="3076" max="3076" width="30.85546875" style="1" customWidth="1"/>
    <col min="3077" max="3078" width="15.7109375" style="1" customWidth="1"/>
    <col min="3079" max="3079" width="15" style="1" customWidth="1"/>
    <col min="3080" max="3080" width="16.28515625" style="1" customWidth="1"/>
    <col min="3081" max="3082" width="15.7109375" style="1" customWidth="1"/>
    <col min="3083" max="3083" width="15.85546875" style="1" customWidth="1"/>
    <col min="3084" max="3085" width="9.5703125" style="1" bestFit="1" customWidth="1"/>
    <col min="3086" max="3328" width="7.5703125" style="1"/>
    <col min="3329" max="3329" width="9" style="1" customWidth="1"/>
    <col min="3330" max="3330" width="33.42578125" style="1" customWidth="1"/>
    <col min="3331" max="3331" width="26.7109375" style="1" customWidth="1"/>
    <col min="3332" max="3332" width="30.85546875" style="1" customWidth="1"/>
    <col min="3333" max="3334" width="15.7109375" style="1" customWidth="1"/>
    <col min="3335" max="3335" width="15" style="1" customWidth="1"/>
    <col min="3336" max="3336" width="16.28515625" style="1" customWidth="1"/>
    <col min="3337" max="3338" width="15.7109375" style="1" customWidth="1"/>
    <col min="3339" max="3339" width="15.85546875" style="1" customWidth="1"/>
    <col min="3340" max="3341" width="9.5703125" style="1" bestFit="1" customWidth="1"/>
    <col min="3342" max="3584" width="7.5703125" style="1"/>
    <col min="3585" max="3585" width="9" style="1" customWidth="1"/>
    <col min="3586" max="3586" width="33.42578125" style="1" customWidth="1"/>
    <col min="3587" max="3587" width="26.7109375" style="1" customWidth="1"/>
    <col min="3588" max="3588" width="30.85546875" style="1" customWidth="1"/>
    <col min="3589" max="3590" width="15.7109375" style="1" customWidth="1"/>
    <col min="3591" max="3591" width="15" style="1" customWidth="1"/>
    <col min="3592" max="3592" width="16.28515625" style="1" customWidth="1"/>
    <col min="3593" max="3594" width="15.7109375" style="1" customWidth="1"/>
    <col min="3595" max="3595" width="15.85546875" style="1" customWidth="1"/>
    <col min="3596" max="3597" width="9.5703125" style="1" bestFit="1" customWidth="1"/>
    <col min="3598" max="3840" width="7.5703125" style="1"/>
    <col min="3841" max="3841" width="9" style="1" customWidth="1"/>
    <col min="3842" max="3842" width="33.42578125" style="1" customWidth="1"/>
    <col min="3843" max="3843" width="26.7109375" style="1" customWidth="1"/>
    <col min="3844" max="3844" width="30.85546875" style="1" customWidth="1"/>
    <col min="3845" max="3846" width="15.7109375" style="1" customWidth="1"/>
    <col min="3847" max="3847" width="15" style="1" customWidth="1"/>
    <col min="3848" max="3848" width="16.28515625" style="1" customWidth="1"/>
    <col min="3849" max="3850" width="15.7109375" style="1" customWidth="1"/>
    <col min="3851" max="3851" width="15.85546875" style="1" customWidth="1"/>
    <col min="3852" max="3853" width="9.5703125" style="1" bestFit="1" customWidth="1"/>
    <col min="3854" max="4096" width="7.5703125" style="1"/>
    <col min="4097" max="4097" width="9" style="1" customWidth="1"/>
    <col min="4098" max="4098" width="33.42578125" style="1" customWidth="1"/>
    <col min="4099" max="4099" width="26.7109375" style="1" customWidth="1"/>
    <col min="4100" max="4100" width="30.85546875" style="1" customWidth="1"/>
    <col min="4101" max="4102" width="15.7109375" style="1" customWidth="1"/>
    <col min="4103" max="4103" width="15" style="1" customWidth="1"/>
    <col min="4104" max="4104" width="16.28515625" style="1" customWidth="1"/>
    <col min="4105" max="4106" width="15.7109375" style="1" customWidth="1"/>
    <col min="4107" max="4107" width="15.85546875" style="1" customWidth="1"/>
    <col min="4108" max="4109" width="9.5703125" style="1" bestFit="1" customWidth="1"/>
    <col min="4110" max="4352" width="7.5703125" style="1"/>
    <col min="4353" max="4353" width="9" style="1" customWidth="1"/>
    <col min="4354" max="4354" width="33.42578125" style="1" customWidth="1"/>
    <col min="4355" max="4355" width="26.7109375" style="1" customWidth="1"/>
    <col min="4356" max="4356" width="30.85546875" style="1" customWidth="1"/>
    <col min="4357" max="4358" width="15.7109375" style="1" customWidth="1"/>
    <col min="4359" max="4359" width="15" style="1" customWidth="1"/>
    <col min="4360" max="4360" width="16.28515625" style="1" customWidth="1"/>
    <col min="4361" max="4362" width="15.7109375" style="1" customWidth="1"/>
    <col min="4363" max="4363" width="15.85546875" style="1" customWidth="1"/>
    <col min="4364" max="4365" width="9.5703125" style="1" bestFit="1" customWidth="1"/>
    <col min="4366" max="4608" width="7.5703125" style="1"/>
    <col min="4609" max="4609" width="9" style="1" customWidth="1"/>
    <col min="4610" max="4610" width="33.42578125" style="1" customWidth="1"/>
    <col min="4611" max="4611" width="26.7109375" style="1" customWidth="1"/>
    <col min="4612" max="4612" width="30.85546875" style="1" customWidth="1"/>
    <col min="4613" max="4614" width="15.7109375" style="1" customWidth="1"/>
    <col min="4615" max="4615" width="15" style="1" customWidth="1"/>
    <col min="4616" max="4616" width="16.28515625" style="1" customWidth="1"/>
    <col min="4617" max="4618" width="15.7109375" style="1" customWidth="1"/>
    <col min="4619" max="4619" width="15.85546875" style="1" customWidth="1"/>
    <col min="4620" max="4621" width="9.5703125" style="1" bestFit="1" customWidth="1"/>
    <col min="4622" max="4864" width="7.5703125" style="1"/>
    <col min="4865" max="4865" width="9" style="1" customWidth="1"/>
    <col min="4866" max="4866" width="33.42578125" style="1" customWidth="1"/>
    <col min="4867" max="4867" width="26.7109375" style="1" customWidth="1"/>
    <col min="4868" max="4868" width="30.85546875" style="1" customWidth="1"/>
    <col min="4869" max="4870" width="15.7109375" style="1" customWidth="1"/>
    <col min="4871" max="4871" width="15" style="1" customWidth="1"/>
    <col min="4872" max="4872" width="16.28515625" style="1" customWidth="1"/>
    <col min="4873" max="4874" width="15.7109375" style="1" customWidth="1"/>
    <col min="4875" max="4875" width="15.85546875" style="1" customWidth="1"/>
    <col min="4876" max="4877" width="9.5703125" style="1" bestFit="1" customWidth="1"/>
    <col min="4878" max="5120" width="7.5703125" style="1"/>
    <col min="5121" max="5121" width="9" style="1" customWidth="1"/>
    <col min="5122" max="5122" width="33.42578125" style="1" customWidth="1"/>
    <col min="5123" max="5123" width="26.7109375" style="1" customWidth="1"/>
    <col min="5124" max="5124" width="30.85546875" style="1" customWidth="1"/>
    <col min="5125" max="5126" width="15.7109375" style="1" customWidth="1"/>
    <col min="5127" max="5127" width="15" style="1" customWidth="1"/>
    <col min="5128" max="5128" width="16.28515625" style="1" customWidth="1"/>
    <col min="5129" max="5130" width="15.7109375" style="1" customWidth="1"/>
    <col min="5131" max="5131" width="15.85546875" style="1" customWidth="1"/>
    <col min="5132" max="5133" width="9.5703125" style="1" bestFit="1" customWidth="1"/>
    <col min="5134" max="5376" width="7.5703125" style="1"/>
    <col min="5377" max="5377" width="9" style="1" customWidth="1"/>
    <col min="5378" max="5378" width="33.42578125" style="1" customWidth="1"/>
    <col min="5379" max="5379" width="26.7109375" style="1" customWidth="1"/>
    <col min="5380" max="5380" width="30.85546875" style="1" customWidth="1"/>
    <col min="5381" max="5382" width="15.7109375" style="1" customWidth="1"/>
    <col min="5383" max="5383" width="15" style="1" customWidth="1"/>
    <col min="5384" max="5384" width="16.28515625" style="1" customWidth="1"/>
    <col min="5385" max="5386" width="15.7109375" style="1" customWidth="1"/>
    <col min="5387" max="5387" width="15.85546875" style="1" customWidth="1"/>
    <col min="5388" max="5389" width="9.5703125" style="1" bestFit="1" customWidth="1"/>
    <col min="5390" max="5632" width="7.5703125" style="1"/>
    <col min="5633" max="5633" width="9" style="1" customWidth="1"/>
    <col min="5634" max="5634" width="33.42578125" style="1" customWidth="1"/>
    <col min="5635" max="5635" width="26.7109375" style="1" customWidth="1"/>
    <col min="5636" max="5636" width="30.85546875" style="1" customWidth="1"/>
    <col min="5637" max="5638" width="15.7109375" style="1" customWidth="1"/>
    <col min="5639" max="5639" width="15" style="1" customWidth="1"/>
    <col min="5640" max="5640" width="16.28515625" style="1" customWidth="1"/>
    <col min="5641" max="5642" width="15.7109375" style="1" customWidth="1"/>
    <col min="5643" max="5643" width="15.85546875" style="1" customWidth="1"/>
    <col min="5644" max="5645" width="9.5703125" style="1" bestFit="1" customWidth="1"/>
    <col min="5646" max="5888" width="7.5703125" style="1"/>
    <col min="5889" max="5889" width="9" style="1" customWidth="1"/>
    <col min="5890" max="5890" width="33.42578125" style="1" customWidth="1"/>
    <col min="5891" max="5891" width="26.7109375" style="1" customWidth="1"/>
    <col min="5892" max="5892" width="30.85546875" style="1" customWidth="1"/>
    <col min="5893" max="5894" width="15.7109375" style="1" customWidth="1"/>
    <col min="5895" max="5895" width="15" style="1" customWidth="1"/>
    <col min="5896" max="5896" width="16.28515625" style="1" customWidth="1"/>
    <col min="5897" max="5898" width="15.7109375" style="1" customWidth="1"/>
    <col min="5899" max="5899" width="15.85546875" style="1" customWidth="1"/>
    <col min="5900" max="5901" width="9.5703125" style="1" bestFit="1" customWidth="1"/>
    <col min="5902" max="6144" width="7.5703125" style="1"/>
    <col min="6145" max="6145" width="9" style="1" customWidth="1"/>
    <col min="6146" max="6146" width="33.42578125" style="1" customWidth="1"/>
    <col min="6147" max="6147" width="26.7109375" style="1" customWidth="1"/>
    <col min="6148" max="6148" width="30.85546875" style="1" customWidth="1"/>
    <col min="6149" max="6150" width="15.7109375" style="1" customWidth="1"/>
    <col min="6151" max="6151" width="15" style="1" customWidth="1"/>
    <col min="6152" max="6152" width="16.28515625" style="1" customWidth="1"/>
    <col min="6153" max="6154" width="15.7109375" style="1" customWidth="1"/>
    <col min="6155" max="6155" width="15.85546875" style="1" customWidth="1"/>
    <col min="6156" max="6157" width="9.5703125" style="1" bestFit="1" customWidth="1"/>
    <col min="6158" max="6400" width="7.5703125" style="1"/>
    <col min="6401" max="6401" width="9" style="1" customWidth="1"/>
    <col min="6402" max="6402" width="33.42578125" style="1" customWidth="1"/>
    <col min="6403" max="6403" width="26.7109375" style="1" customWidth="1"/>
    <col min="6404" max="6404" width="30.85546875" style="1" customWidth="1"/>
    <col min="6405" max="6406" width="15.7109375" style="1" customWidth="1"/>
    <col min="6407" max="6407" width="15" style="1" customWidth="1"/>
    <col min="6408" max="6408" width="16.28515625" style="1" customWidth="1"/>
    <col min="6409" max="6410" width="15.7109375" style="1" customWidth="1"/>
    <col min="6411" max="6411" width="15.85546875" style="1" customWidth="1"/>
    <col min="6412" max="6413" width="9.5703125" style="1" bestFit="1" customWidth="1"/>
    <col min="6414" max="6656" width="7.5703125" style="1"/>
    <col min="6657" max="6657" width="9" style="1" customWidth="1"/>
    <col min="6658" max="6658" width="33.42578125" style="1" customWidth="1"/>
    <col min="6659" max="6659" width="26.7109375" style="1" customWidth="1"/>
    <col min="6660" max="6660" width="30.85546875" style="1" customWidth="1"/>
    <col min="6661" max="6662" width="15.7109375" style="1" customWidth="1"/>
    <col min="6663" max="6663" width="15" style="1" customWidth="1"/>
    <col min="6664" max="6664" width="16.28515625" style="1" customWidth="1"/>
    <col min="6665" max="6666" width="15.7109375" style="1" customWidth="1"/>
    <col min="6667" max="6667" width="15.85546875" style="1" customWidth="1"/>
    <col min="6668" max="6669" width="9.5703125" style="1" bestFit="1" customWidth="1"/>
    <col min="6670" max="6912" width="7.5703125" style="1"/>
    <col min="6913" max="6913" width="9" style="1" customWidth="1"/>
    <col min="6914" max="6914" width="33.42578125" style="1" customWidth="1"/>
    <col min="6915" max="6915" width="26.7109375" style="1" customWidth="1"/>
    <col min="6916" max="6916" width="30.85546875" style="1" customWidth="1"/>
    <col min="6917" max="6918" width="15.7109375" style="1" customWidth="1"/>
    <col min="6919" max="6919" width="15" style="1" customWidth="1"/>
    <col min="6920" max="6920" width="16.28515625" style="1" customWidth="1"/>
    <col min="6921" max="6922" width="15.7109375" style="1" customWidth="1"/>
    <col min="6923" max="6923" width="15.85546875" style="1" customWidth="1"/>
    <col min="6924" max="6925" width="9.5703125" style="1" bestFit="1" customWidth="1"/>
    <col min="6926" max="7168" width="7.5703125" style="1"/>
    <col min="7169" max="7169" width="9" style="1" customWidth="1"/>
    <col min="7170" max="7170" width="33.42578125" style="1" customWidth="1"/>
    <col min="7171" max="7171" width="26.7109375" style="1" customWidth="1"/>
    <col min="7172" max="7172" width="30.85546875" style="1" customWidth="1"/>
    <col min="7173" max="7174" width="15.7109375" style="1" customWidth="1"/>
    <col min="7175" max="7175" width="15" style="1" customWidth="1"/>
    <col min="7176" max="7176" width="16.28515625" style="1" customWidth="1"/>
    <col min="7177" max="7178" width="15.7109375" style="1" customWidth="1"/>
    <col min="7179" max="7179" width="15.85546875" style="1" customWidth="1"/>
    <col min="7180" max="7181" width="9.5703125" style="1" bestFit="1" customWidth="1"/>
    <col min="7182" max="7424" width="7.5703125" style="1"/>
    <col min="7425" max="7425" width="9" style="1" customWidth="1"/>
    <col min="7426" max="7426" width="33.42578125" style="1" customWidth="1"/>
    <col min="7427" max="7427" width="26.7109375" style="1" customWidth="1"/>
    <col min="7428" max="7428" width="30.85546875" style="1" customWidth="1"/>
    <col min="7429" max="7430" width="15.7109375" style="1" customWidth="1"/>
    <col min="7431" max="7431" width="15" style="1" customWidth="1"/>
    <col min="7432" max="7432" width="16.28515625" style="1" customWidth="1"/>
    <col min="7433" max="7434" width="15.7109375" style="1" customWidth="1"/>
    <col min="7435" max="7435" width="15.85546875" style="1" customWidth="1"/>
    <col min="7436" max="7437" width="9.5703125" style="1" bestFit="1" customWidth="1"/>
    <col min="7438" max="7680" width="7.5703125" style="1"/>
    <col min="7681" max="7681" width="9" style="1" customWidth="1"/>
    <col min="7682" max="7682" width="33.42578125" style="1" customWidth="1"/>
    <col min="7683" max="7683" width="26.7109375" style="1" customWidth="1"/>
    <col min="7684" max="7684" width="30.85546875" style="1" customWidth="1"/>
    <col min="7685" max="7686" width="15.7109375" style="1" customWidth="1"/>
    <col min="7687" max="7687" width="15" style="1" customWidth="1"/>
    <col min="7688" max="7688" width="16.28515625" style="1" customWidth="1"/>
    <col min="7689" max="7690" width="15.7109375" style="1" customWidth="1"/>
    <col min="7691" max="7691" width="15.85546875" style="1" customWidth="1"/>
    <col min="7692" max="7693" width="9.5703125" style="1" bestFit="1" customWidth="1"/>
    <col min="7694" max="7936" width="7.5703125" style="1"/>
    <col min="7937" max="7937" width="9" style="1" customWidth="1"/>
    <col min="7938" max="7938" width="33.42578125" style="1" customWidth="1"/>
    <col min="7939" max="7939" width="26.7109375" style="1" customWidth="1"/>
    <col min="7940" max="7940" width="30.85546875" style="1" customWidth="1"/>
    <col min="7941" max="7942" width="15.7109375" style="1" customWidth="1"/>
    <col min="7943" max="7943" width="15" style="1" customWidth="1"/>
    <col min="7944" max="7944" width="16.28515625" style="1" customWidth="1"/>
    <col min="7945" max="7946" width="15.7109375" style="1" customWidth="1"/>
    <col min="7947" max="7947" width="15.85546875" style="1" customWidth="1"/>
    <col min="7948" max="7949" width="9.5703125" style="1" bestFit="1" customWidth="1"/>
    <col min="7950" max="8192" width="7.5703125" style="1"/>
    <col min="8193" max="8193" width="9" style="1" customWidth="1"/>
    <col min="8194" max="8194" width="33.42578125" style="1" customWidth="1"/>
    <col min="8195" max="8195" width="26.7109375" style="1" customWidth="1"/>
    <col min="8196" max="8196" width="30.85546875" style="1" customWidth="1"/>
    <col min="8197" max="8198" width="15.7109375" style="1" customWidth="1"/>
    <col min="8199" max="8199" width="15" style="1" customWidth="1"/>
    <col min="8200" max="8200" width="16.28515625" style="1" customWidth="1"/>
    <col min="8201" max="8202" width="15.7109375" style="1" customWidth="1"/>
    <col min="8203" max="8203" width="15.85546875" style="1" customWidth="1"/>
    <col min="8204" max="8205" width="9.5703125" style="1" bestFit="1" customWidth="1"/>
    <col min="8206" max="8448" width="7.5703125" style="1"/>
    <col min="8449" max="8449" width="9" style="1" customWidth="1"/>
    <col min="8450" max="8450" width="33.42578125" style="1" customWidth="1"/>
    <col min="8451" max="8451" width="26.7109375" style="1" customWidth="1"/>
    <col min="8452" max="8452" width="30.85546875" style="1" customWidth="1"/>
    <col min="8453" max="8454" width="15.7109375" style="1" customWidth="1"/>
    <col min="8455" max="8455" width="15" style="1" customWidth="1"/>
    <col min="8456" max="8456" width="16.28515625" style="1" customWidth="1"/>
    <col min="8457" max="8458" width="15.7109375" style="1" customWidth="1"/>
    <col min="8459" max="8459" width="15.85546875" style="1" customWidth="1"/>
    <col min="8460" max="8461" width="9.5703125" style="1" bestFit="1" customWidth="1"/>
    <col min="8462" max="8704" width="7.5703125" style="1"/>
    <col min="8705" max="8705" width="9" style="1" customWidth="1"/>
    <col min="8706" max="8706" width="33.42578125" style="1" customWidth="1"/>
    <col min="8707" max="8707" width="26.7109375" style="1" customWidth="1"/>
    <col min="8708" max="8708" width="30.85546875" style="1" customWidth="1"/>
    <col min="8709" max="8710" width="15.7109375" style="1" customWidth="1"/>
    <col min="8711" max="8711" width="15" style="1" customWidth="1"/>
    <col min="8712" max="8712" width="16.28515625" style="1" customWidth="1"/>
    <col min="8713" max="8714" width="15.7109375" style="1" customWidth="1"/>
    <col min="8715" max="8715" width="15.85546875" style="1" customWidth="1"/>
    <col min="8716" max="8717" width="9.5703125" style="1" bestFit="1" customWidth="1"/>
    <col min="8718" max="8960" width="7.5703125" style="1"/>
    <col min="8961" max="8961" width="9" style="1" customWidth="1"/>
    <col min="8962" max="8962" width="33.42578125" style="1" customWidth="1"/>
    <col min="8963" max="8963" width="26.7109375" style="1" customWidth="1"/>
    <col min="8964" max="8964" width="30.85546875" style="1" customWidth="1"/>
    <col min="8965" max="8966" width="15.7109375" style="1" customWidth="1"/>
    <col min="8967" max="8967" width="15" style="1" customWidth="1"/>
    <col min="8968" max="8968" width="16.28515625" style="1" customWidth="1"/>
    <col min="8969" max="8970" width="15.7109375" style="1" customWidth="1"/>
    <col min="8971" max="8971" width="15.85546875" style="1" customWidth="1"/>
    <col min="8972" max="8973" width="9.5703125" style="1" bestFit="1" customWidth="1"/>
    <col min="8974" max="9216" width="7.5703125" style="1"/>
    <col min="9217" max="9217" width="9" style="1" customWidth="1"/>
    <col min="9218" max="9218" width="33.42578125" style="1" customWidth="1"/>
    <col min="9219" max="9219" width="26.7109375" style="1" customWidth="1"/>
    <col min="9220" max="9220" width="30.85546875" style="1" customWidth="1"/>
    <col min="9221" max="9222" width="15.7109375" style="1" customWidth="1"/>
    <col min="9223" max="9223" width="15" style="1" customWidth="1"/>
    <col min="9224" max="9224" width="16.28515625" style="1" customWidth="1"/>
    <col min="9225" max="9226" width="15.7109375" style="1" customWidth="1"/>
    <col min="9227" max="9227" width="15.85546875" style="1" customWidth="1"/>
    <col min="9228" max="9229" width="9.5703125" style="1" bestFit="1" customWidth="1"/>
    <col min="9230" max="9472" width="7.5703125" style="1"/>
    <col min="9473" max="9473" width="9" style="1" customWidth="1"/>
    <col min="9474" max="9474" width="33.42578125" style="1" customWidth="1"/>
    <col min="9475" max="9475" width="26.7109375" style="1" customWidth="1"/>
    <col min="9476" max="9476" width="30.85546875" style="1" customWidth="1"/>
    <col min="9477" max="9478" width="15.7109375" style="1" customWidth="1"/>
    <col min="9479" max="9479" width="15" style="1" customWidth="1"/>
    <col min="9480" max="9480" width="16.28515625" style="1" customWidth="1"/>
    <col min="9481" max="9482" width="15.7109375" style="1" customWidth="1"/>
    <col min="9483" max="9483" width="15.85546875" style="1" customWidth="1"/>
    <col min="9484" max="9485" width="9.5703125" style="1" bestFit="1" customWidth="1"/>
    <col min="9486" max="9728" width="7.5703125" style="1"/>
    <col min="9729" max="9729" width="9" style="1" customWidth="1"/>
    <col min="9730" max="9730" width="33.42578125" style="1" customWidth="1"/>
    <col min="9731" max="9731" width="26.7109375" style="1" customWidth="1"/>
    <col min="9732" max="9732" width="30.85546875" style="1" customWidth="1"/>
    <col min="9733" max="9734" width="15.7109375" style="1" customWidth="1"/>
    <col min="9735" max="9735" width="15" style="1" customWidth="1"/>
    <col min="9736" max="9736" width="16.28515625" style="1" customWidth="1"/>
    <col min="9737" max="9738" width="15.7109375" style="1" customWidth="1"/>
    <col min="9739" max="9739" width="15.85546875" style="1" customWidth="1"/>
    <col min="9740" max="9741" width="9.5703125" style="1" bestFit="1" customWidth="1"/>
    <col min="9742" max="9984" width="7.5703125" style="1"/>
    <col min="9985" max="9985" width="9" style="1" customWidth="1"/>
    <col min="9986" max="9986" width="33.42578125" style="1" customWidth="1"/>
    <col min="9987" max="9987" width="26.7109375" style="1" customWidth="1"/>
    <col min="9988" max="9988" width="30.85546875" style="1" customWidth="1"/>
    <col min="9989" max="9990" width="15.7109375" style="1" customWidth="1"/>
    <col min="9991" max="9991" width="15" style="1" customWidth="1"/>
    <col min="9992" max="9992" width="16.28515625" style="1" customWidth="1"/>
    <col min="9993" max="9994" width="15.7109375" style="1" customWidth="1"/>
    <col min="9995" max="9995" width="15.85546875" style="1" customWidth="1"/>
    <col min="9996" max="9997" width="9.5703125" style="1" bestFit="1" customWidth="1"/>
    <col min="9998" max="10240" width="7.5703125" style="1"/>
    <col min="10241" max="10241" width="9" style="1" customWidth="1"/>
    <col min="10242" max="10242" width="33.42578125" style="1" customWidth="1"/>
    <col min="10243" max="10243" width="26.7109375" style="1" customWidth="1"/>
    <col min="10244" max="10244" width="30.85546875" style="1" customWidth="1"/>
    <col min="10245" max="10246" width="15.7109375" style="1" customWidth="1"/>
    <col min="10247" max="10247" width="15" style="1" customWidth="1"/>
    <col min="10248" max="10248" width="16.28515625" style="1" customWidth="1"/>
    <col min="10249" max="10250" width="15.7109375" style="1" customWidth="1"/>
    <col min="10251" max="10251" width="15.85546875" style="1" customWidth="1"/>
    <col min="10252" max="10253" width="9.5703125" style="1" bestFit="1" customWidth="1"/>
    <col min="10254" max="10496" width="7.5703125" style="1"/>
    <col min="10497" max="10497" width="9" style="1" customWidth="1"/>
    <col min="10498" max="10498" width="33.42578125" style="1" customWidth="1"/>
    <col min="10499" max="10499" width="26.7109375" style="1" customWidth="1"/>
    <col min="10500" max="10500" width="30.85546875" style="1" customWidth="1"/>
    <col min="10501" max="10502" width="15.7109375" style="1" customWidth="1"/>
    <col min="10503" max="10503" width="15" style="1" customWidth="1"/>
    <col min="10504" max="10504" width="16.28515625" style="1" customWidth="1"/>
    <col min="10505" max="10506" width="15.7109375" style="1" customWidth="1"/>
    <col min="10507" max="10507" width="15.85546875" style="1" customWidth="1"/>
    <col min="10508" max="10509" width="9.5703125" style="1" bestFit="1" customWidth="1"/>
    <col min="10510" max="10752" width="7.5703125" style="1"/>
    <col min="10753" max="10753" width="9" style="1" customWidth="1"/>
    <col min="10754" max="10754" width="33.42578125" style="1" customWidth="1"/>
    <col min="10755" max="10755" width="26.7109375" style="1" customWidth="1"/>
    <col min="10756" max="10756" width="30.85546875" style="1" customWidth="1"/>
    <col min="10757" max="10758" width="15.7109375" style="1" customWidth="1"/>
    <col min="10759" max="10759" width="15" style="1" customWidth="1"/>
    <col min="10760" max="10760" width="16.28515625" style="1" customWidth="1"/>
    <col min="10761" max="10762" width="15.7109375" style="1" customWidth="1"/>
    <col min="10763" max="10763" width="15.85546875" style="1" customWidth="1"/>
    <col min="10764" max="10765" width="9.5703125" style="1" bestFit="1" customWidth="1"/>
    <col min="10766" max="11008" width="7.5703125" style="1"/>
    <col min="11009" max="11009" width="9" style="1" customWidth="1"/>
    <col min="11010" max="11010" width="33.42578125" style="1" customWidth="1"/>
    <col min="11011" max="11011" width="26.7109375" style="1" customWidth="1"/>
    <col min="11012" max="11012" width="30.85546875" style="1" customWidth="1"/>
    <col min="11013" max="11014" width="15.7109375" style="1" customWidth="1"/>
    <col min="11015" max="11015" width="15" style="1" customWidth="1"/>
    <col min="11016" max="11016" width="16.28515625" style="1" customWidth="1"/>
    <col min="11017" max="11018" width="15.7109375" style="1" customWidth="1"/>
    <col min="11019" max="11019" width="15.85546875" style="1" customWidth="1"/>
    <col min="11020" max="11021" width="9.5703125" style="1" bestFit="1" customWidth="1"/>
    <col min="11022" max="11264" width="7.5703125" style="1"/>
    <col min="11265" max="11265" width="9" style="1" customWidth="1"/>
    <col min="11266" max="11266" width="33.42578125" style="1" customWidth="1"/>
    <col min="11267" max="11267" width="26.7109375" style="1" customWidth="1"/>
    <col min="11268" max="11268" width="30.85546875" style="1" customWidth="1"/>
    <col min="11269" max="11270" width="15.7109375" style="1" customWidth="1"/>
    <col min="11271" max="11271" width="15" style="1" customWidth="1"/>
    <col min="11272" max="11272" width="16.28515625" style="1" customWidth="1"/>
    <col min="11273" max="11274" width="15.7109375" style="1" customWidth="1"/>
    <col min="11275" max="11275" width="15.85546875" style="1" customWidth="1"/>
    <col min="11276" max="11277" width="9.5703125" style="1" bestFit="1" customWidth="1"/>
    <col min="11278" max="11520" width="7.5703125" style="1"/>
    <col min="11521" max="11521" width="9" style="1" customWidth="1"/>
    <col min="11522" max="11522" width="33.42578125" style="1" customWidth="1"/>
    <col min="11523" max="11523" width="26.7109375" style="1" customWidth="1"/>
    <col min="11524" max="11524" width="30.85546875" style="1" customWidth="1"/>
    <col min="11525" max="11526" width="15.7109375" style="1" customWidth="1"/>
    <col min="11527" max="11527" width="15" style="1" customWidth="1"/>
    <col min="11528" max="11528" width="16.28515625" style="1" customWidth="1"/>
    <col min="11529" max="11530" width="15.7109375" style="1" customWidth="1"/>
    <col min="11531" max="11531" width="15.85546875" style="1" customWidth="1"/>
    <col min="11532" max="11533" width="9.5703125" style="1" bestFit="1" customWidth="1"/>
    <col min="11534" max="11776" width="7.5703125" style="1"/>
    <col min="11777" max="11777" width="9" style="1" customWidth="1"/>
    <col min="11778" max="11778" width="33.42578125" style="1" customWidth="1"/>
    <col min="11779" max="11779" width="26.7109375" style="1" customWidth="1"/>
    <col min="11780" max="11780" width="30.85546875" style="1" customWidth="1"/>
    <col min="11781" max="11782" width="15.7109375" style="1" customWidth="1"/>
    <col min="11783" max="11783" width="15" style="1" customWidth="1"/>
    <col min="11784" max="11784" width="16.28515625" style="1" customWidth="1"/>
    <col min="11785" max="11786" width="15.7109375" style="1" customWidth="1"/>
    <col min="11787" max="11787" width="15.85546875" style="1" customWidth="1"/>
    <col min="11788" max="11789" width="9.5703125" style="1" bestFit="1" customWidth="1"/>
    <col min="11790" max="12032" width="7.5703125" style="1"/>
    <col min="12033" max="12033" width="9" style="1" customWidth="1"/>
    <col min="12034" max="12034" width="33.42578125" style="1" customWidth="1"/>
    <col min="12035" max="12035" width="26.7109375" style="1" customWidth="1"/>
    <col min="12036" max="12036" width="30.85546875" style="1" customWidth="1"/>
    <col min="12037" max="12038" width="15.7109375" style="1" customWidth="1"/>
    <col min="12039" max="12039" width="15" style="1" customWidth="1"/>
    <col min="12040" max="12040" width="16.28515625" style="1" customWidth="1"/>
    <col min="12041" max="12042" width="15.7109375" style="1" customWidth="1"/>
    <col min="12043" max="12043" width="15.85546875" style="1" customWidth="1"/>
    <col min="12044" max="12045" width="9.5703125" style="1" bestFit="1" customWidth="1"/>
    <col min="12046" max="12288" width="7.5703125" style="1"/>
    <col min="12289" max="12289" width="9" style="1" customWidth="1"/>
    <col min="12290" max="12290" width="33.42578125" style="1" customWidth="1"/>
    <col min="12291" max="12291" width="26.7109375" style="1" customWidth="1"/>
    <col min="12292" max="12292" width="30.85546875" style="1" customWidth="1"/>
    <col min="12293" max="12294" width="15.7109375" style="1" customWidth="1"/>
    <col min="12295" max="12295" width="15" style="1" customWidth="1"/>
    <col min="12296" max="12296" width="16.28515625" style="1" customWidth="1"/>
    <col min="12297" max="12298" width="15.7109375" style="1" customWidth="1"/>
    <col min="12299" max="12299" width="15.85546875" style="1" customWidth="1"/>
    <col min="12300" max="12301" width="9.5703125" style="1" bestFit="1" customWidth="1"/>
    <col min="12302" max="12544" width="7.5703125" style="1"/>
    <col min="12545" max="12545" width="9" style="1" customWidth="1"/>
    <col min="12546" max="12546" width="33.42578125" style="1" customWidth="1"/>
    <col min="12547" max="12547" width="26.7109375" style="1" customWidth="1"/>
    <col min="12548" max="12548" width="30.85546875" style="1" customWidth="1"/>
    <col min="12549" max="12550" width="15.7109375" style="1" customWidth="1"/>
    <col min="12551" max="12551" width="15" style="1" customWidth="1"/>
    <col min="12552" max="12552" width="16.28515625" style="1" customWidth="1"/>
    <col min="12553" max="12554" width="15.7109375" style="1" customWidth="1"/>
    <col min="12555" max="12555" width="15.85546875" style="1" customWidth="1"/>
    <col min="12556" max="12557" width="9.5703125" style="1" bestFit="1" customWidth="1"/>
    <col min="12558" max="12800" width="7.5703125" style="1"/>
    <col min="12801" max="12801" width="9" style="1" customWidth="1"/>
    <col min="12802" max="12802" width="33.42578125" style="1" customWidth="1"/>
    <col min="12803" max="12803" width="26.7109375" style="1" customWidth="1"/>
    <col min="12804" max="12804" width="30.85546875" style="1" customWidth="1"/>
    <col min="12805" max="12806" width="15.7109375" style="1" customWidth="1"/>
    <col min="12807" max="12807" width="15" style="1" customWidth="1"/>
    <col min="12808" max="12808" width="16.28515625" style="1" customWidth="1"/>
    <col min="12809" max="12810" width="15.7109375" style="1" customWidth="1"/>
    <col min="12811" max="12811" width="15.85546875" style="1" customWidth="1"/>
    <col min="12812" max="12813" width="9.5703125" style="1" bestFit="1" customWidth="1"/>
    <col min="12814" max="13056" width="7.5703125" style="1"/>
    <col min="13057" max="13057" width="9" style="1" customWidth="1"/>
    <col min="13058" max="13058" width="33.42578125" style="1" customWidth="1"/>
    <col min="13059" max="13059" width="26.7109375" style="1" customWidth="1"/>
    <col min="13060" max="13060" width="30.85546875" style="1" customWidth="1"/>
    <col min="13061" max="13062" width="15.7109375" style="1" customWidth="1"/>
    <col min="13063" max="13063" width="15" style="1" customWidth="1"/>
    <col min="13064" max="13064" width="16.28515625" style="1" customWidth="1"/>
    <col min="13065" max="13066" width="15.7109375" style="1" customWidth="1"/>
    <col min="13067" max="13067" width="15.85546875" style="1" customWidth="1"/>
    <col min="13068" max="13069" width="9.5703125" style="1" bestFit="1" customWidth="1"/>
    <col min="13070" max="13312" width="7.5703125" style="1"/>
    <col min="13313" max="13313" width="9" style="1" customWidth="1"/>
    <col min="13314" max="13314" width="33.42578125" style="1" customWidth="1"/>
    <col min="13315" max="13315" width="26.7109375" style="1" customWidth="1"/>
    <col min="13316" max="13316" width="30.85546875" style="1" customWidth="1"/>
    <col min="13317" max="13318" width="15.7109375" style="1" customWidth="1"/>
    <col min="13319" max="13319" width="15" style="1" customWidth="1"/>
    <col min="13320" max="13320" width="16.28515625" style="1" customWidth="1"/>
    <col min="13321" max="13322" width="15.7109375" style="1" customWidth="1"/>
    <col min="13323" max="13323" width="15.85546875" style="1" customWidth="1"/>
    <col min="13324" max="13325" width="9.5703125" style="1" bestFit="1" customWidth="1"/>
    <col min="13326" max="13568" width="7.5703125" style="1"/>
    <col min="13569" max="13569" width="9" style="1" customWidth="1"/>
    <col min="13570" max="13570" width="33.42578125" style="1" customWidth="1"/>
    <col min="13571" max="13571" width="26.7109375" style="1" customWidth="1"/>
    <col min="13572" max="13572" width="30.85546875" style="1" customWidth="1"/>
    <col min="13573" max="13574" width="15.7109375" style="1" customWidth="1"/>
    <col min="13575" max="13575" width="15" style="1" customWidth="1"/>
    <col min="13576" max="13576" width="16.28515625" style="1" customWidth="1"/>
    <col min="13577" max="13578" width="15.7109375" style="1" customWidth="1"/>
    <col min="13579" max="13579" width="15.85546875" style="1" customWidth="1"/>
    <col min="13580" max="13581" width="9.5703125" style="1" bestFit="1" customWidth="1"/>
    <col min="13582" max="13824" width="7.5703125" style="1"/>
    <col min="13825" max="13825" width="9" style="1" customWidth="1"/>
    <col min="13826" max="13826" width="33.42578125" style="1" customWidth="1"/>
    <col min="13827" max="13827" width="26.7109375" style="1" customWidth="1"/>
    <col min="13828" max="13828" width="30.85546875" style="1" customWidth="1"/>
    <col min="13829" max="13830" width="15.7109375" style="1" customWidth="1"/>
    <col min="13831" max="13831" width="15" style="1" customWidth="1"/>
    <col min="13832" max="13832" width="16.28515625" style="1" customWidth="1"/>
    <col min="13833" max="13834" width="15.7109375" style="1" customWidth="1"/>
    <col min="13835" max="13835" width="15.85546875" style="1" customWidth="1"/>
    <col min="13836" max="13837" width="9.5703125" style="1" bestFit="1" customWidth="1"/>
    <col min="13838" max="14080" width="7.5703125" style="1"/>
    <col min="14081" max="14081" width="9" style="1" customWidth="1"/>
    <col min="14082" max="14082" width="33.42578125" style="1" customWidth="1"/>
    <col min="14083" max="14083" width="26.7109375" style="1" customWidth="1"/>
    <col min="14084" max="14084" width="30.85546875" style="1" customWidth="1"/>
    <col min="14085" max="14086" width="15.7109375" style="1" customWidth="1"/>
    <col min="14087" max="14087" width="15" style="1" customWidth="1"/>
    <col min="14088" max="14088" width="16.28515625" style="1" customWidth="1"/>
    <col min="14089" max="14090" width="15.7109375" style="1" customWidth="1"/>
    <col min="14091" max="14091" width="15.85546875" style="1" customWidth="1"/>
    <col min="14092" max="14093" width="9.5703125" style="1" bestFit="1" customWidth="1"/>
    <col min="14094" max="14336" width="7.5703125" style="1"/>
    <col min="14337" max="14337" width="9" style="1" customWidth="1"/>
    <col min="14338" max="14338" width="33.42578125" style="1" customWidth="1"/>
    <col min="14339" max="14339" width="26.7109375" style="1" customWidth="1"/>
    <col min="14340" max="14340" width="30.85546875" style="1" customWidth="1"/>
    <col min="14341" max="14342" width="15.7109375" style="1" customWidth="1"/>
    <col min="14343" max="14343" width="15" style="1" customWidth="1"/>
    <col min="14344" max="14344" width="16.28515625" style="1" customWidth="1"/>
    <col min="14345" max="14346" width="15.7109375" style="1" customWidth="1"/>
    <col min="14347" max="14347" width="15.85546875" style="1" customWidth="1"/>
    <col min="14348" max="14349" width="9.5703125" style="1" bestFit="1" customWidth="1"/>
    <col min="14350" max="14592" width="7.5703125" style="1"/>
    <col min="14593" max="14593" width="9" style="1" customWidth="1"/>
    <col min="14594" max="14594" width="33.42578125" style="1" customWidth="1"/>
    <col min="14595" max="14595" width="26.7109375" style="1" customWidth="1"/>
    <col min="14596" max="14596" width="30.85546875" style="1" customWidth="1"/>
    <col min="14597" max="14598" width="15.7109375" style="1" customWidth="1"/>
    <col min="14599" max="14599" width="15" style="1" customWidth="1"/>
    <col min="14600" max="14600" width="16.28515625" style="1" customWidth="1"/>
    <col min="14601" max="14602" width="15.7109375" style="1" customWidth="1"/>
    <col min="14603" max="14603" width="15.85546875" style="1" customWidth="1"/>
    <col min="14604" max="14605" width="9.5703125" style="1" bestFit="1" customWidth="1"/>
    <col min="14606" max="14848" width="7.5703125" style="1"/>
    <col min="14849" max="14849" width="9" style="1" customWidth="1"/>
    <col min="14850" max="14850" width="33.42578125" style="1" customWidth="1"/>
    <col min="14851" max="14851" width="26.7109375" style="1" customWidth="1"/>
    <col min="14852" max="14852" width="30.85546875" style="1" customWidth="1"/>
    <col min="14853" max="14854" width="15.7109375" style="1" customWidth="1"/>
    <col min="14855" max="14855" width="15" style="1" customWidth="1"/>
    <col min="14856" max="14856" width="16.28515625" style="1" customWidth="1"/>
    <col min="14857" max="14858" width="15.7109375" style="1" customWidth="1"/>
    <col min="14859" max="14859" width="15.85546875" style="1" customWidth="1"/>
    <col min="14860" max="14861" width="9.5703125" style="1" bestFit="1" customWidth="1"/>
    <col min="14862" max="15104" width="7.5703125" style="1"/>
    <col min="15105" max="15105" width="9" style="1" customWidth="1"/>
    <col min="15106" max="15106" width="33.42578125" style="1" customWidth="1"/>
    <col min="15107" max="15107" width="26.7109375" style="1" customWidth="1"/>
    <col min="15108" max="15108" width="30.85546875" style="1" customWidth="1"/>
    <col min="15109" max="15110" width="15.7109375" style="1" customWidth="1"/>
    <col min="15111" max="15111" width="15" style="1" customWidth="1"/>
    <col min="15112" max="15112" width="16.28515625" style="1" customWidth="1"/>
    <col min="15113" max="15114" width="15.7109375" style="1" customWidth="1"/>
    <col min="15115" max="15115" width="15.85546875" style="1" customWidth="1"/>
    <col min="15116" max="15117" width="9.5703125" style="1" bestFit="1" customWidth="1"/>
    <col min="15118" max="15360" width="7.5703125" style="1"/>
    <col min="15361" max="15361" width="9" style="1" customWidth="1"/>
    <col min="15362" max="15362" width="33.42578125" style="1" customWidth="1"/>
    <col min="15363" max="15363" width="26.7109375" style="1" customWidth="1"/>
    <col min="15364" max="15364" width="30.85546875" style="1" customWidth="1"/>
    <col min="15365" max="15366" width="15.7109375" style="1" customWidth="1"/>
    <col min="15367" max="15367" width="15" style="1" customWidth="1"/>
    <col min="15368" max="15368" width="16.28515625" style="1" customWidth="1"/>
    <col min="15369" max="15370" width="15.7109375" style="1" customWidth="1"/>
    <col min="15371" max="15371" width="15.85546875" style="1" customWidth="1"/>
    <col min="15372" max="15373" width="9.5703125" style="1" bestFit="1" customWidth="1"/>
    <col min="15374" max="15616" width="7.5703125" style="1"/>
    <col min="15617" max="15617" width="9" style="1" customWidth="1"/>
    <col min="15618" max="15618" width="33.42578125" style="1" customWidth="1"/>
    <col min="15619" max="15619" width="26.7109375" style="1" customWidth="1"/>
    <col min="15620" max="15620" width="30.85546875" style="1" customWidth="1"/>
    <col min="15621" max="15622" width="15.7109375" style="1" customWidth="1"/>
    <col min="15623" max="15623" width="15" style="1" customWidth="1"/>
    <col min="15624" max="15624" width="16.28515625" style="1" customWidth="1"/>
    <col min="15625" max="15626" width="15.7109375" style="1" customWidth="1"/>
    <col min="15627" max="15627" width="15.85546875" style="1" customWidth="1"/>
    <col min="15628" max="15629" width="9.5703125" style="1" bestFit="1" customWidth="1"/>
    <col min="15630" max="15872" width="7.5703125" style="1"/>
    <col min="15873" max="15873" width="9" style="1" customWidth="1"/>
    <col min="15874" max="15874" width="33.42578125" style="1" customWidth="1"/>
    <col min="15875" max="15875" width="26.7109375" style="1" customWidth="1"/>
    <col min="15876" max="15876" width="30.85546875" style="1" customWidth="1"/>
    <col min="15877" max="15878" width="15.7109375" style="1" customWidth="1"/>
    <col min="15879" max="15879" width="15" style="1" customWidth="1"/>
    <col min="15880" max="15880" width="16.28515625" style="1" customWidth="1"/>
    <col min="15881" max="15882" width="15.7109375" style="1" customWidth="1"/>
    <col min="15883" max="15883" width="15.85546875" style="1" customWidth="1"/>
    <col min="15884" max="15885" width="9.5703125" style="1" bestFit="1" customWidth="1"/>
    <col min="15886" max="16128" width="7.5703125" style="1"/>
    <col min="16129" max="16129" width="9" style="1" customWidth="1"/>
    <col min="16130" max="16130" width="33.42578125" style="1" customWidth="1"/>
    <col min="16131" max="16131" width="26.7109375" style="1" customWidth="1"/>
    <col min="16132" max="16132" width="30.85546875" style="1" customWidth="1"/>
    <col min="16133" max="16134" width="15.7109375" style="1" customWidth="1"/>
    <col min="16135" max="16135" width="15" style="1" customWidth="1"/>
    <col min="16136" max="16136" width="16.28515625" style="1" customWidth="1"/>
    <col min="16137" max="16138" width="15.7109375" style="1" customWidth="1"/>
    <col min="16139" max="16139" width="15.85546875" style="1" customWidth="1"/>
    <col min="16140" max="16141" width="9.5703125" style="1" bestFit="1" customWidth="1"/>
    <col min="16142" max="16384" width="7.5703125" style="1"/>
  </cols>
  <sheetData>
    <row r="1" spans="1:14" ht="24" customHeight="1">
      <c r="H1" s="2"/>
      <c r="I1" s="202" t="s">
        <v>315</v>
      </c>
      <c r="J1" s="202"/>
    </row>
    <row r="2" spans="1:14" ht="52.5" customHeight="1">
      <c r="H2" s="2"/>
      <c r="I2" s="203" t="s">
        <v>32</v>
      </c>
      <c r="J2" s="274"/>
      <c r="K2" s="274"/>
    </row>
    <row r="3" spans="1:14" ht="11.25" customHeight="1"/>
    <row r="4" spans="1:14" ht="18" customHeight="1">
      <c r="A4" s="275" t="s">
        <v>162</v>
      </c>
      <c r="B4" s="275"/>
      <c r="C4" s="275"/>
      <c r="D4" s="275"/>
      <c r="E4" s="275"/>
      <c r="F4" s="275"/>
      <c r="G4" s="275"/>
      <c r="H4" s="275"/>
      <c r="I4" s="275"/>
      <c r="J4" s="275"/>
      <c r="K4" s="50"/>
    </row>
    <row r="5" spans="1:14">
      <c r="A5" s="276" t="s">
        <v>163</v>
      </c>
      <c r="B5" s="276"/>
      <c r="C5" s="276"/>
      <c r="D5" s="276"/>
      <c r="E5" s="276"/>
      <c r="F5" s="276"/>
      <c r="G5" s="276"/>
      <c r="H5" s="276"/>
      <c r="I5" s="276"/>
      <c r="J5" s="276"/>
      <c r="K5" s="50"/>
    </row>
    <row r="6" spans="1:14">
      <c r="A6" s="162"/>
      <c r="B6" s="276" t="s">
        <v>164</v>
      </c>
      <c r="C6" s="276"/>
      <c r="D6" s="276"/>
      <c r="E6" s="276"/>
      <c r="F6" s="276"/>
      <c r="G6" s="276"/>
      <c r="H6" s="276"/>
      <c r="I6" s="276"/>
      <c r="J6" s="276"/>
      <c r="K6" s="50"/>
    </row>
    <row r="7" spans="1:14" ht="27" customHeight="1">
      <c r="A7" s="162"/>
      <c r="B7" s="162"/>
      <c r="C7" s="277" t="s">
        <v>35</v>
      </c>
      <c r="D7" s="277"/>
      <c r="E7" s="277"/>
      <c r="F7" s="277"/>
      <c r="G7" s="277"/>
      <c r="H7" s="277"/>
      <c r="I7" s="162"/>
      <c r="J7" s="162"/>
      <c r="K7" s="50"/>
    </row>
    <row r="8" spans="1:14" s="13" customFormat="1" ht="32.25" customHeight="1">
      <c r="A8" s="51"/>
      <c r="B8" s="51"/>
      <c r="C8" s="51"/>
      <c r="D8" s="257" t="s">
        <v>165</v>
      </c>
      <c r="E8" s="257"/>
      <c r="F8" s="257"/>
      <c r="G8" s="51"/>
      <c r="H8" s="51"/>
      <c r="I8" s="143"/>
      <c r="J8" s="51"/>
      <c r="K8" s="51"/>
    </row>
    <row r="9" spans="1:14" s="13" customFormat="1" ht="42" customHeight="1">
      <c r="A9" s="258" t="s">
        <v>166</v>
      </c>
      <c r="B9" s="258" t="s">
        <v>36</v>
      </c>
      <c r="C9" s="258" t="s">
        <v>167</v>
      </c>
      <c r="D9" s="258" t="s">
        <v>168</v>
      </c>
      <c r="E9" s="260" t="s">
        <v>169</v>
      </c>
      <c r="F9" s="261"/>
      <c r="G9" s="261"/>
      <c r="H9" s="261"/>
      <c r="I9" s="261"/>
      <c r="J9" s="261"/>
      <c r="K9" s="262"/>
    </row>
    <row r="10" spans="1:14" ht="99" customHeight="1">
      <c r="A10" s="258"/>
      <c r="B10" s="259"/>
      <c r="C10" s="258"/>
      <c r="D10" s="258"/>
      <c r="E10" s="164" t="s">
        <v>170</v>
      </c>
      <c r="F10" s="164" t="s">
        <v>171</v>
      </c>
      <c r="G10" s="164" t="s">
        <v>172</v>
      </c>
      <c r="H10" s="164" t="s">
        <v>173</v>
      </c>
      <c r="I10" s="164" t="s">
        <v>174</v>
      </c>
      <c r="J10" s="164" t="s">
        <v>175</v>
      </c>
      <c r="K10" s="164" t="s">
        <v>176</v>
      </c>
      <c r="L10" s="52"/>
    </row>
    <row r="11" spans="1:14" ht="19.5" customHeight="1">
      <c r="A11" s="53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4">
        <v>8</v>
      </c>
      <c r="I11" s="53">
        <v>9</v>
      </c>
      <c r="J11" s="54">
        <v>10</v>
      </c>
      <c r="K11" s="164">
        <v>11</v>
      </c>
      <c r="M11" s="57" t="s">
        <v>387</v>
      </c>
    </row>
    <row r="12" spans="1:14" ht="30" customHeight="1">
      <c r="A12" s="283" t="s">
        <v>177</v>
      </c>
      <c r="B12" s="280" t="s">
        <v>178</v>
      </c>
      <c r="C12" s="267" t="s">
        <v>179</v>
      </c>
      <c r="D12" s="55" t="s">
        <v>180</v>
      </c>
      <c r="E12" s="56">
        <f>SUM(E13:E18)</f>
        <v>8934.4163200000003</v>
      </c>
      <c r="F12" s="56">
        <f t="shared" ref="F12:K12" si="0">SUM(F13:F18)</f>
        <v>20994.648430000001</v>
      </c>
      <c r="G12" s="56">
        <f t="shared" si="0"/>
        <v>29190.413020000004</v>
      </c>
      <c r="H12" s="56">
        <f>SUM(H13:H18)</f>
        <v>13293.279999999999</v>
      </c>
      <c r="I12" s="56">
        <f t="shared" si="0"/>
        <v>44652.883709999995</v>
      </c>
      <c r="J12" s="56">
        <f t="shared" si="0"/>
        <v>9300</v>
      </c>
      <c r="K12" s="56">
        <f t="shared" si="0"/>
        <v>9300</v>
      </c>
      <c r="L12" s="57">
        <f>SUM(E12:K12)</f>
        <v>135665.64147999999</v>
      </c>
      <c r="M12" s="57">
        <f>8934.4+20994.6+29190.5+13293.3+44652.9+9300+9300</f>
        <v>135665.70000000001</v>
      </c>
      <c r="N12" s="57">
        <f>[1]Лист1!$E$33-I12</f>
        <v>9.3000000924803317E-4</v>
      </c>
    </row>
    <row r="13" spans="1:14" ht="74.25" customHeight="1">
      <c r="A13" s="284"/>
      <c r="B13" s="281"/>
      <c r="C13" s="268"/>
      <c r="D13" s="158" t="s">
        <v>181</v>
      </c>
      <c r="E13" s="161">
        <f t="shared" ref="E13:H15" si="1">E20+E57+E136+E173+E180+E187+E194+E208+E215+E222+E229</f>
        <v>0</v>
      </c>
      <c r="F13" s="161">
        <f t="shared" si="1"/>
        <v>5479.3083800000004</v>
      </c>
      <c r="G13" s="161">
        <f t="shared" si="1"/>
        <v>6786.8905000000004</v>
      </c>
      <c r="H13" s="161">
        <f t="shared" si="1"/>
        <v>1192.55</v>
      </c>
      <c r="I13" s="161">
        <f>I20+I57+I136+I151</f>
        <v>23808.347299999998</v>
      </c>
      <c r="J13" s="161">
        <f t="shared" ref="J13:K15" si="2">J20+J57+J136+J173+J180+J187+J194+J208+J215+J222+J229</f>
        <v>0</v>
      </c>
      <c r="K13" s="161">
        <f t="shared" si="2"/>
        <v>0</v>
      </c>
      <c r="L13" s="57">
        <f t="shared" ref="L13:L15" si="3">SUM(E13:K13)</f>
        <v>37267.096179999993</v>
      </c>
      <c r="M13" s="57">
        <f>5479.3+6786.9+1192.6+23808.4</f>
        <v>37267.200000000004</v>
      </c>
      <c r="N13" s="57"/>
    </row>
    <row r="14" spans="1:14" ht="75.75" customHeight="1">
      <c r="A14" s="284"/>
      <c r="B14" s="281"/>
      <c r="C14" s="268"/>
      <c r="D14" s="158" t="s">
        <v>182</v>
      </c>
      <c r="E14" s="161">
        <f t="shared" si="1"/>
        <v>0</v>
      </c>
      <c r="F14" s="161">
        <f t="shared" si="1"/>
        <v>5628.6313100000007</v>
      </c>
      <c r="G14" s="161">
        <f t="shared" si="1"/>
        <v>5736.4527500000004</v>
      </c>
      <c r="H14" s="161">
        <f t="shared" si="1"/>
        <v>1244.49</v>
      </c>
      <c r="I14" s="161">
        <f>I21+I58+I137+I152+I174+I181+I188+I195+I209+I216+I223+I230+I237</f>
        <v>7742.5326999999997</v>
      </c>
      <c r="J14" s="161">
        <f t="shared" si="2"/>
        <v>0</v>
      </c>
      <c r="K14" s="161">
        <f t="shared" si="2"/>
        <v>0</v>
      </c>
      <c r="L14" s="57">
        <f t="shared" si="3"/>
        <v>20352.106760000002</v>
      </c>
      <c r="M14" s="57">
        <f>5628.6+5736.5+1244.5+7742.5</f>
        <v>20352.099999999999</v>
      </c>
    </row>
    <row r="15" spans="1:14" ht="39" customHeight="1">
      <c r="A15" s="284"/>
      <c r="B15" s="281"/>
      <c r="C15" s="268"/>
      <c r="D15" s="158" t="s">
        <v>183</v>
      </c>
      <c r="E15" s="161">
        <f t="shared" si="1"/>
        <v>8934.4163200000003</v>
      </c>
      <c r="F15" s="161">
        <f t="shared" si="1"/>
        <v>9886.7087400000019</v>
      </c>
      <c r="G15" s="161">
        <f t="shared" si="1"/>
        <v>16667.069770000002</v>
      </c>
      <c r="H15" s="161">
        <f t="shared" si="1"/>
        <v>10856.24</v>
      </c>
      <c r="I15" s="161">
        <f>I22+I59+I138+I153+I175+I182+I189+I196+I210+I217+I224+I231+I238+I203</f>
        <v>13102.003709999999</v>
      </c>
      <c r="J15" s="161">
        <f t="shared" si="2"/>
        <v>9300</v>
      </c>
      <c r="K15" s="161">
        <f t="shared" si="2"/>
        <v>9300</v>
      </c>
      <c r="L15" s="57">
        <f t="shared" si="3"/>
        <v>78046.438540000003</v>
      </c>
      <c r="M15" s="52">
        <f>8934.4+9886.7+16667.1+10856.2+13102+9300+9300</f>
        <v>78046.399999999994</v>
      </c>
    </row>
    <row r="16" spans="1:14" ht="54.75" hidden="1" customHeight="1" outlineLevel="1">
      <c r="A16" s="284"/>
      <c r="B16" s="281"/>
      <c r="C16" s="268"/>
      <c r="D16" s="158" t="s">
        <v>184</v>
      </c>
      <c r="E16" s="161">
        <v>0</v>
      </c>
      <c r="F16" s="161">
        <v>0</v>
      </c>
      <c r="G16" s="161">
        <v>0</v>
      </c>
      <c r="H16" s="161">
        <v>0</v>
      </c>
      <c r="I16" s="161">
        <v>0</v>
      </c>
      <c r="J16" s="166">
        <v>0</v>
      </c>
      <c r="K16" s="161">
        <v>0</v>
      </c>
      <c r="L16" s="57"/>
    </row>
    <row r="17" spans="1:12" ht="56.25" hidden="1" customHeight="1" outlineLevel="1">
      <c r="A17" s="284"/>
      <c r="B17" s="281"/>
      <c r="C17" s="268"/>
      <c r="D17" s="159" t="s">
        <v>185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6">
        <v>0</v>
      </c>
      <c r="K17" s="161">
        <v>0</v>
      </c>
      <c r="L17" s="57"/>
    </row>
    <row r="18" spans="1:12" ht="40.5" hidden="1" customHeight="1" outlineLevel="1">
      <c r="A18" s="285"/>
      <c r="B18" s="282"/>
      <c r="C18" s="269"/>
      <c r="D18" s="158" t="s">
        <v>186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6">
        <v>0</v>
      </c>
      <c r="K18" s="161">
        <v>0</v>
      </c>
      <c r="L18" s="57"/>
    </row>
    <row r="19" spans="1:12" ht="28.5" customHeight="1" collapsed="1">
      <c r="A19" s="253" t="s">
        <v>43</v>
      </c>
      <c r="B19" s="280" t="s">
        <v>187</v>
      </c>
      <c r="C19" s="267" t="s">
        <v>188</v>
      </c>
      <c r="D19" s="55" t="s">
        <v>189</v>
      </c>
      <c r="E19" s="56">
        <f t="shared" ref="E19:K19" si="4">E20+E21+E22+E23+E24+E25</f>
        <v>0</v>
      </c>
      <c r="F19" s="56">
        <f t="shared" si="4"/>
        <v>7906.315450000001</v>
      </c>
      <c r="G19" s="56">
        <f t="shared" si="4"/>
        <v>14094.563020000001</v>
      </c>
      <c r="H19" s="56">
        <f t="shared" si="4"/>
        <v>0</v>
      </c>
      <c r="I19" s="56">
        <f t="shared" si="4"/>
        <v>0</v>
      </c>
      <c r="J19" s="58">
        <f t="shared" si="4"/>
        <v>0</v>
      </c>
      <c r="K19" s="56">
        <f t="shared" si="4"/>
        <v>0</v>
      </c>
      <c r="L19" s="57"/>
    </row>
    <row r="20" spans="1:12" ht="78.75" customHeight="1">
      <c r="A20" s="254"/>
      <c r="B20" s="281"/>
      <c r="C20" s="268"/>
      <c r="D20" s="158" t="s">
        <v>181</v>
      </c>
      <c r="E20" s="161">
        <v>0</v>
      </c>
      <c r="F20" s="161">
        <v>3953.1577400000001</v>
      </c>
      <c r="G20" s="161">
        <v>6478.5355600000003</v>
      </c>
      <c r="H20" s="161">
        <v>0</v>
      </c>
      <c r="I20" s="161">
        <v>0</v>
      </c>
      <c r="J20" s="166">
        <v>0</v>
      </c>
      <c r="K20" s="161">
        <v>0</v>
      </c>
      <c r="L20" s="57"/>
    </row>
    <row r="21" spans="1:12" ht="73.5" customHeight="1" outlineLevel="1">
      <c r="A21" s="254"/>
      <c r="B21" s="281"/>
      <c r="C21" s="268"/>
      <c r="D21" s="158" t="s">
        <v>182</v>
      </c>
      <c r="E21" s="161">
        <v>0</v>
      </c>
      <c r="F21" s="161">
        <v>3557.84195</v>
      </c>
      <c r="G21" s="161">
        <v>4732.9876899999999</v>
      </c>
      <c r="H21" s="161">
        <v>0</v>
      </c>
      <c r="I21" s="161">
        <v>0</v>
      </c>
      <c r="J21" s="166">
        <v>0</v>
      </c>
      <c r="K21" s="161">
        <v>0</v>
      </c>
      <c r="L21" s="57"/>
    </row>
    <row r="22" spans="1:12" ht="42.75" customHeight="1" outlineLevel="1">
      <c r="A22" s="254"/>
      <c r="B22" s="281"/>
      <c r="C22" s="268"/>
      <c r="D22" s="158" t="s">
        <v>183</v>
      </c>
      <c r="E22" s="161">
        <v>0</v>
      </c>
      <c r="F22" s="161">
        <f t="shared" ref="F22:K22" si="5">F38+F52</f>
        <v>395.31576000000001</v>
      </c>
      <c r="G22" s="161">
        <f>G38+G52</f>
        <v>2883.0397700000003</v>
      </c>
      <c r="H22" s="161">
        <f t="shared" si="5"/>
        <v>0</v>
      </c>
      <c r="I22" s="161">
        <f t="shared" si="5"/>
        <v>0</v>
      </c>
      <c r="J22" s="166">
        <f t="shared" si="5"/>
        <v>0</v>
      </c>
      <c r="K22" s="161">
        <f t="shared" si="5"/>
        <v>0</v>
      </c>
      <c r="L22" s="57"/>
    </row>
    <row r="23" spans="1:12" ht="58.5" customHeight="1" outlineLevel="1">
      <c r="A23" s="254"/>
      <c r="B23" s="281"/>
      <c r="C23" s="268"/>
      <c r="D23" s="159" t="s">
        <v>184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6">
        <v>0</v>
      </c>
      <c r="K23" s="161">
        <v>0</v>
      </c>
      <c r="L23" s="57"/>
    </row>
    <row r="24" spans="1:12" ht="55.5" customHeight="1">
      <c r="A24" s="254"/>
      <c r="B24" s="281"/>
      <c r="C24" s="268"/>
      <c r="D24" s="159" t="s">
        <v>185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6">
        <v>0</v>
      </c>
      <c r="K24" s="161">
        <v>0</v>
      </c>
      <c r="L24" s="57"/>
    </row>
    <row r="25" spans="1:12" ht="39.75" customHeight="1">
      <c r="A25" s="255"/>
      <c r="B25" s="282"/>
      <c r="C25" s="269"/>
      <c r="D25" s="158" t="s">
        <v>186</v>
      </c>
      <c r="E25" s="161">
        <v>0</v>
      </c>
      <c r="F25" s="161">
        <v>0</v>
      </c>
      <c r="G25" s="161">
        <v>0</v>
      </c>
      <c r="H25" s="161">
        <v>0</v>
      </c>
      <c r="I25" s="161">
        <v>0</v>
      </c>
      <c r="J25" s="166">
        <v>0</v>
      </c>
      <c r="K25" s="161">
        <v>0</v>
      </c>
      <c r="L25" s="57"/>
    </row>
    <row r="26" spans="1:12" ht="24.75" customHeight="1">
      <c r="A26" s="278" t="s">
        <v>100</v>
      </c>
      <c r="B26" s="279"/>
      <c r="C26" s="279"/>
      <c r="D26" s="279"/>
      <c r="E26" s="279"/>
      <c r="F26" s="279"/>
      <c r="G26" s="279"/>
      <c r="H26" s="279"/>
      <c r="I26" s="279"/>
      <c r="J26" s="279"/>
      <c r="K26" s="161"/>
      <c r="L26" s="57"/>
    </row>
    <row r="27" spans="1:12" ht="30" customHeight="1">
      <c r="A27" s="253" t="s">
        <v>48</v>
      </c>
      <c r="B27" s="280" t="s">
        <v>49</v>
      </c>
      <c r="C27" s="267" t="s">
        <v>188</v>
      </c>
      <c r="D27" s="55" t="s">
        <v>189</v>
      </c>
      <c r="E27" s="56">
        <f t="shared" ref="E27:J27" si="6">E28+E29+E30+E31+E32+E33</f>
        <v>0</v>
      </c>
      <c r="F27" s="56">
        <f t="shared" si="6"/>
        <v>7906.315450000001</v>
      </c>
      <c r="G27" s="56">
        <f t="shared" si="6"/>
        <v>14094.563020000001</v>
      </c>
      <c r="H27" s="56">
        <f t="shared" si="6"/>
        <v>0</v>
      </c>
      <c r="I27" s="56">
        <f t="shared" si="6"/>
        <v>0</v>
      </c>
      <c r="J27" s="58">
        <f t="shared" si="6"/>
        <v>0</v>
      </c>
      <c r="K27" s="56">
        <f>K28+K29+K30+K31+K32+K33</f>
        <v>0</v>
      </c>
      <c r="L27" s="57"/>
    </row>
    <row r="28" spans="1:12" ht="74.25" customHeight="1">
      <c r="A28" s="254"/>
      <c r="B28" s="281"/>
      <c r="C28" s="268"/>
      <c r="D28" s="158" t="s">
        <v>181</v>
      </c>
      <c r="E28" s="161">
        <v>0</v>
      </c>
      <c r="F28" s="161">
        <f t="shared" ref="F28:K30" si="7">F36+F43+F50</f>
        <v>3953.1577400000001</v>
      </c>
      <c r="G28" s="161">
        <f t="shared" si="7"/>
        <v>6478.5355600000003</v>
      </c>
      <c r="H28" s="161">
        <f t="shared" si="7"/>
        <v>0</v>
      </c>
      <c r="I28" s="161">
        <f t="shared" si="7"/>
        <v>0</v>
      </c>
      <c r="J28" s="166">
        <f t="shared" si="7"/>
        <v>0</v>
      </c>
      <c r="K28" s="161">
        <f t="shared" si="7"/>
        <v>0</v>
      </c>
      <c r="L28" s="57"/>
    </row>
    <row r="29" spans="1:12" ht="74.25" hidden="1" customHeight="1" outlineLevel="1">
      <c r="A29" s="254"/>
      <c r="B29" s="281"/>
      <c r="C29" s="268"/>
      <c r="D29" s="158" t="s">
        <v>182</v>
      </c>
      <c r="E29" s="161">
        <v>0</v>
      </c>
      <c r="F29" s="161">
        <f t="shared" si="7"/>
        <v>3557.84195</v>
      </c>
      <c r="G29" s="161">
        <f t="shared" si="7"/>
        <v>4732.9876899999999</v>
      </c>
      <c r="H29" s="161">
        <f t="shared" si="7"/>
        <v>0</v>
      </c>
      <c r="I29" s="161">
        <f t="shared" si="7"/>
        <v>0</v>
      </c>
      <c r="J29" s="166">
        <f t="shared" si="7"/>
        <v>0</v>
      </c>
      <c r="K29" s="161">
        <f>K37+K44+K51</f>
        <v>0</v>
      </c>
      <c r="L29" s="57"/>
    </row>
    <row r="30" spans="1:12" ht="42" hidden="1" customHeight="1" outlineLevel="1">
      <c r="A30" s="254"/>
      <c r="B30" s="281"/>
      <c r="C30" s="268"/>
      <c r="D30" s="158" t="s">
        <v>183</v>
      </c>
      <c r="E30" s="161">
        <v>0</v>
      </c>
      <c r="F30" s="161">
        <f t="shared" si="7"/>
        <v>395.31576000000001</v>
      </c>
      <c r="G30" s="161">
        <f>G38+G45+G52</f>
        <v>2883.0397700000003</v>
      </c>
      <c r="H30" s="161">
        <f t="shared" si="7"/>
        <v>0</v>
      </c>
      <c r="I30" s="161">
        <f t="shared" si="7"/>
        <v>0</v>
      </c>
      <c r="J30" s="166">
        <f t="shared" si="7"/>
        <v>0</v>
      </c>
      <c r="K30" s="161">
        <f>K38+K45+K52</f>
        <v>0</v>
      </c>
      <c r="L30" s="57"/>
    </row>
    <row r="31" spans="1:12" ht="57" hidden="1" customHeight="1" outlineLevel="1">
      <c r="A31" s="254"/>
      <c r="B31" s="281"/>
      <c r="C31" s="268"/>
      <c r="D31" s="159" t="s">
        <v>184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6">
        <v>0</v>
      </c>
      <c r="K31" s="161">
        <v>0</v>
      </c>
      <c r="L31" s="57"/>
    </row>
    <row r="32" spans="1:12" ht="54.75" customHeight="1" collapsed="1">
      <c r="A32" s="254"/>
      <c r="B32" s="281"/>
      <c r="C32" s="268"/>
      <c r="D32" s="159" t="s">
        <v>185</v>
      </c>
      <c r="E32" s="161">
        <v>0</v>
      </c>
      <c r="F32" s="161">
        <v>0</v>
      </c>
      <c r="G32" s="161">
        <v>0</v>
      </c>
      <c r="H32" s="161">
        <v>0</v>
      </c>
      <c r="I32" s="161">
        <v>0</v>
      </c>
      <c r="J32" s="166">
        <v>0</v>
      </c>
      <c r="K32" s="161">
        <v>0</v>
      </c>
      <c r="L32" s="57"/>
    </row>
    <row r="33" spans="1:12" ht="40.5" customHeight="1">
      <c r="A33" s="255"/>
      <c r="B33" s="282"/>
      <c r="C33" s="269"/>
      <c r="D33" s="158" t="s">
        <v>186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6">
        <v>0</v>
      </c>
      <c r="K33" s="161">
        <v>0</v>
      </c>
      <c r="L33" s="57"/>
    </row>
    <row r="34" spans="1:12" ht="23.25" customHeight="1">
      <c r="A34" s="263" t="s">
        <v>50</v>
      </c>
      <c r="B34" s="263"/>
      <c r="C34" s="263"/>
      <c r="D34" s="263"/>
      <c r="E34" s="263"/>
      <c r="F34" s="263"/>
      <c r="G34" s="263"/>
      <c r="H34" s="263"/>
      <c r="I34" s="263"/>
      <c r="J34" s="59"/>
      <c r="K34" s="161"/>
      <c r="L34" s="57"/>
    </row>
    <row r="35" spans="1:12" ht="29.25" customHeight="1">
      <c r="A35" s="264" t="s">
        <v>190</v>
      </c>
      <c r="B35" s="267" t="s">
        <v>52</v>
      </c>
      <c r="C35" s="267" t="s">
        <v>191</v>
      </c>
      <c r="D35" s="55" t="s">
        <v>189</v>
      </c>
      <c r="E35" s="56">
        <f t="shared" ref="E35:J35" si="8">E36+E37+E38+E39+E40+E41</f>
        <v>0</v>
      </c>
      <c r="F35" s="56">
        <f t="shared" si="8"/>
        <v>7906.315450000001</v>
      </c>
      <c r="G35" s="56">
        <f t="shared" si="8"/>
        <v>12394.56302</v>
      </c>
      <c r="H35" s="56">
        <f t="shared" si="8"/>
        <v>0</v>
      </c>
      <c r="I35" s="56">
        <f t="shared" si="8"/>
        <v>0</v>
      </c>
      <c r="J35" s="58">
        <f t="shared" si="8"/>
        <v>0</v>
      </c>
      <c r="K35" s="56">
        <f>K36+K37+K38+K39+K40+K41</f>
        <v>0</v>
      </c>
      <c r="L35" s="57"/>
    </row>
    <row r="36" spans="1:12" ht="76.5" customHeight="1">
      <c r="A36" s="265"/>
      <c r="B36" s="268"/>
      <c r="C36" s="268"/>
      <c r="D36" s="158" t="s">
        <v>181</v>
      </c>
      <c r="E36" s="161">
        <v>0</v>
      </c>
      <c r="F36" s="161">
        <v>3953.1577400000001</v>
      </c>
      <c r="G36" s="161">
        <v>6478.5355600000003</v>
      </c>
      <c r="H36" s="161">
        <v>0</v>
      </c>
      <c r="I36" s="161">
        <v>0</v>
      </c>
      <c r="J36" s="166">
        <v>0</v>
      </c>
      <c r="K36" s="161">
        <v>0</v>
      </c>
      <c r="L36" s="57"/>
    </row>
    <row r="37" spans="1:12" ht="72.75" customHeight="1">
      <c r="A37" s="265"/>
      <c r="B37" s="268"/>
      <c r="C37" s="268"/>
      <c r="D37" s="158" t="s">
        <v>182</v>
      </c>
      <c r="E37" s="161">
        <v>0</v>
      </c>
      <c r="F37" s="161">
        <v>3557.84195</v>
      </c>
      <c r="G37" s="161">
        <v>4732.9876899999999</v>
      </c>
      <c r="H37" s="161">
        <v>0</v>
      </c>
      <c r="I37" s="161">
        <v>0</v>
      </c>
      <c r="J37" s="166">
        <v>0</v>
      </c>
      <c r="K37" s="161">
        <v>0</v>
      </c>
      <c r="L37" s="57"/>
    </row>
    <row r="38" spans="1:12" ht="39.75" customHeight="1">
      <c r="A38" s="265"/>
      <c r="B38" s="268"/>
      <c r="C38" s="268"/>
      <c r="D38" s="158" t="s">
        <v>183</v>
      </c>
      <c r="E38" s="161">
        <v>0</v>
      </c>
      <c r="F38" s="161">
        <v>395.31576000000001</v>
      </c>
      <c r="G38" s="161">
        <v>1183.0397700000001</v>
      </c>
      <c r="H38" s="161">
        <v>0</v>
      </c>
      <c r="I38" s="161">
        <v>0</v>
      </c>
      <c r="J38" s="166">
        <v>0</v>
      </c>
      <c r="K38" s="161">
        <v>0</v>
      </c>
      <c r="L38" s="57"/>
    </row>
    <row r="39" spans="1:12" ht="57" customHeight="1">
      <c r="A39" s="265"/>
      <c r="B39" s="268"/>
      <c r="C39" s="268"/>
      <c r="D39" s="159" t="s">
        <v>184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6">
        <v>0</v>
      </c>
      <c r="K39" s="161">
        <v>0</v>
      </c>
      <c r="L39" s="57"/>
    </row>
    <row r="40" spans="1:12" ht="54.75" customHeight="1">
      <c r="A40" s="265"/>
      <c r="B40" s="268"/>
      <c r="C40" s="268"/>
      <c r="D40" s="159" t="s">
        <v>185</v>
      </c>
      <c r="E40" s="161">
        <v>0</v>
      </c>
      <c r="F40" s="161">
        <v>0</v>
      </c>
      <c r="G40" s="161">
        <v>0</v>
      </c>
      <c r="H40" s="161">
        <v>0</v>
      </c>
      <c r="I40" s="161">
        <v>0</v>
      </c>
      <c r="J40" s="166">
        <v>0</v>
      </c>
      <c r="K40" s="161">
        <v>0</v>
      </c>
      <c r="L40" s="57"/>
    </row>
    <row r="41" spans="1:12" ht="42" customHeight="1">
      <c r="A41" s="266"/>
      <c r="B41" s="269"/>
      <c r="C41" s="269"/>
      <c r="D41" s="158" t="s">
        <v>186</v>
      </c>
      <c r="E41" s="161">
        <v>0</v>
      </c>
      <c r="F41" s="161">
        <v>0</v>
      </c>
      <c r="G41" s="161">
        <v>0</v>
      </c>
      <c r="H41" s="161">
        <v>0</v>
      </c>
      <c r="I41" s="161">
        <v>0</v>
      </c>
      <c r="J41" s="166">
        <v>0</v>
      </c>
      <c r="K41" s="161">
        <v>0</v>
      </c>
      <c r="L41" s="57"/>
    </row>
    <row r="42" spans="1:12" ht="21.75" customHeight="1">
      <c r="A42" s="264" t="s">
        <v>51</v>
      </c>
      <c r="B42" s="267" t="s">
        <v>56</v>
      </c>
      <c r="C42" s="267" t="s">
        <v>192</v>
      </c>
      <c r="D42" s="55" t="s">
        <v>189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8">
        <v>0</v>
      </c>
      <c r="K42" s="56">
        <v>0</v>
      </c>
      <c r="L42" s="57"/>
    </row>
    <row r="43" spans="1:12" ht="77.25" customHeight="1">
      <c r="A43" s="265"/>
      <c r="B43" s="268"/>
      <c r="C43" s="268"/>
      <c r="D43" s="158" t="s">
        <v>181</v>
      </c>
      <c r="E43" s="161">
        <v>0</v>
      </c>
      <c r="F43" s="161">
        <v>0</v>
      </c>
      <c r="G43" s="161">
        <v>0</v>
      </c>
      <c r="H43" s="161">
        <v>0</v>
      </c>
      <c r="I43" s="161">
        <v>0</v>
      </c>
      <c r="J43" s="166">
        <v>0</v>
      </c>
      <c r="K43" s="161">
        <v>0</v>
      </c>
      <c r="L43" s="57"/>
    </row>
    <row r="44" spans="1:12" ht="75.75" customHeight="1">
      <c r="A44" s="265"/>
      <c r="B44" s="268"/>
      <c r="C44" s="268"/>
      <c r="D44" s="158" t="s">
        <v>182</v>
      </c>
      <c r="E44" s="161">
        <v>0</v>
      </c>
      <c r="F44" s="161">
        <v>0</v>
      </c>
      <c r="G44" s="161">
        <v>0</v>
      </c>
      <c r="H44" s="161">
        <v>0</v>
      </c>
      <c r="I44" s="161">
        <v>0</v>
      </c>
      <c r="J44" s="166">
        <v>0</v>
      </c>
      <c r="K44" s="161">
        <v>0</v>
      </c>
      <c r="L44" s="57"/>
    </row>
    <row r="45" spans="1:12" ht="38.25" customHeight="1">
      <c r="A45" s="265"/>
      <c r="B45" s="268"/>
      <c r="C45" s="268"/>
      <c r="D45" s="158" t="s">
        <v>183</v>
      </c>
      <c r="E45" s="161">
        <v>0</v>
      </c>
      <c r="F45" s="161">
        <v>0</v>
      </c>
      <c r="G45" s="161">
        <v>0</v>
      </c>
      <c r="H45" s="161">
        <v>0</v>
      </c>
      <c r="I45" s="161">
        <v>0</v>
      </c>
      <c r="J45" s="166">
        <v>0</v>
      </c>
      <c r="K45" s="161">
        <v>0</v>
      </c>
      <c r="L45" s="57"/>
    </row>
    <row r="46" spans="1:12" ht="57" customHeight="1">
      <c r="A46" s="265"/>
      <c r="B46" s="268"/>
      <c r="C46" s="268"/>
      <c r="D46" s="159" t="s">
        <v>184</v>
      </c>
      <c r="E46" s="161">
        <v>0</v>
      </c>
      <c r="F46" s="161">
        <v>0</v>
      </c>
      <c r="G46" s="161">
        <v>0</v>
      </c>
      <c r="H46" s="161">
        <v>0</v>
      </c>
      <c r="I46" s="161">
        <v>0</v>
      </c>
      <c r="J46" s="166">
        <v>0</v>
      </c>
      <c r="K46" s="161">
        <v>0</v>
      </c>
      <c r="L46" s="57"/>
    </row>
    <row r="47" spans="1:12" ht="55.5" customHeight="1">
      <c r="A47" s="265"/>
      <c r="B47" s="268"/>
      <c r="C47" s="268"/>
      <c r="D47" s="159" t="s">
        <v>185</v>
      </c>
      <c r="E47" s="161">
        <v>0</v>
      </c>
      <c r="F47" s="161">
        <v>0</v>
      </c>
      <c r="G47" s="161">
        <v>0</v>
      </c>
      <c r="H47" s="161">
        <v>0</v>
      </c>
      <c r="I47" s="161">
        <v>0</v>
      </c>
      <c r="J47" s="166">
        <v>0</v>
      </c>
      <c r="K47" s="161">
        <v>0</v>
      </c>
      <c r="L47" s="57"/>
    </row>
    <row r="48" spans="1:12" ht="39.75" customHeight="1">
      <c r="A48" s="266"/>
      <c r="B48" s="269"/>
      <c r="C48" s="269"/>
      <c r="D48" s="158" t="s">
        <v>186</v>
      </c>
      <c r="E48" s="161">
        <v>0</v>
      </c>
      <c r="F48" s="161">
        <v>0</v>
      </c>
      <c r="G48" s="161">
        <v>0</v>
      </c>
      <c r="H48" s="161">
        <v>0</v>
      </c>
      <c r="I48" s="161">
        <v>0</v>
      </c>
      <c r="J48" s="166">
        <v>0</v>
      </c>
      <c r="K48" s="161">
        <v>0</v>
      </c>
      <c r="L48" s="57"/>
    </row>
    <row r="49" spans="1:13" ht="28.5" customHeight="1">
      <c r="A49" s="264" t="s">
        <v>55</v>
      </c>
      <c r="B49" s="267" t="s">
        <v>59</v>
      </c>
      <c r="C49" s="267" t="s">
        <v>60</v>
      </c>
      <c r="D49" s="55" t="s">
        <v>189</v>
      </c>
      <c r="E49" s="56">
        <v>0</v>
      </c>
      <c r="F49" s="56">
        <v>0</v>
      </c>
      <c r="G49" s="56">
        <f>G52</f>
        <v>1700</v>
      </c>
      <c r="H49" s="56">
        <v>0</v>
      </c>
      <c r="I49" s="56">
        <v>0</v>
      </c>
      <c r="J49" s="58">
        <v>0</v>
      </c>
      <c r="K49" s="56">
        <v>0</v>
      </c>
      <c r="L49" s="57"/>
    </row>
    <row r="50" spans="1:13" ht="75.75" customHeight="1">
      <c r="A50" s="265"/>
      <c r="B50" s="268"/>
      <c r="C50" s="268"/>
      <c r="D50" s="158" t="s">
        <v>181</v>
      </c>
      <c r="E50" s="161">
        <v>0</v>
      </c>
      <c r="F50" s="161">
        <v>0</v>
      </c>
      <c r="G50" s="161">
        <v>0</v>
      </c>
      <c r="H50" s="161">
        <v>0</v>
      </c>
      <c r="I50" s="161">
        <v>0</v>
      </c>
      <c r="J50" s="166">
        <v>0</v>
      </c>
      <c r="K50" s="161">
        <v>0</v>
      </c>
      <c r="L50" s="57"/>
    </row>
    <row r="51" spans="1:13" ht="78" hidden="1" customHeight="1" outlineLevel="1">
      <c r="A51" s="265"/>
      <c r="B51" s="268"/>
      <c r="C51" s="268"/>
      <c r="D51" s="158" t="s">
        <v>182</v>
      </c>
      <c r="E51" s="161">
        <v>0</v>
      </c>
      <c r="F51" s="161">
        <v>0</v>
      </c>
      <c r="G51" s="161">
        <v>0</v>
      </c>
      <c r="H51" s="161">
        <v>0</v>
      </c>
      <c r="I51" s="161">
        <v>0</v>
      </c>
      <c r="J51" s="166">
        <v>0</v>
      </c>
      <c r="K51" s="161">
        <v>0</v>
      </c>
      <c r="L51" s="57"/>
    </row>
    <row r="52" spans="1:13" ht="40.5" hidden="1" customHeight="1" outlineLevel="1">
      <c r="A52" s="265"/>
      <c r="B52" s="268"/>
      <c r="C52" s="268"/>
      <c r="D52" s="158" t="s">
        <v>183</v>
      </c>
      <c r="E52" s="161">
        <v>0</v>
      </c>
      <c r="F52" s="161">
        <v>0</v>
      </c>
      <c r="G52" s="60">
        <v>1700</v>
      </c>
      <c r="H52" s="161">
        <v>0</v>
      </c>
      <c r="I52" s="161">
        <v>0</v>
      </c>
      <c r="J52" s="166">
        <v>0</v>
      </c>
      <c r="K52" s="161">
        <v>0</v>
      </c>
      <c r="L52" s="57"/>
    </row>
    <row r="53" spans="1:13" ht="54.75" hidden="1" customHeight="1" outlineLevel="1">
      <c r="A53" s="265"/>
      <c r="B53" s="268"/>
      <c r="C53" s="268"/>
      <c r="D53" s="159" t="s">
        <v>184</v>
      </c>
      <c r="E53" s="161">
        <v>0</v>
      </c>
      <c r="F53" s="161">
        <v>0</v>
      </c>
      <c r="G53" s="161">
        <v>0</v>
      </c>
      <c r="H53" s="161">
        <v>0</v>
      </c>
      <c r="I53" s="161">
        <v>0</v>
      </c>
      <c r="J53" s="166">
        <v>0</v>
      </c>
      <c r="K53" s="161">
        <v>0</v>
      </c>
      <c r="L53" s="57"/>
    </row>
    <row r="54" spans="1:13" ht="53.25" customHeight="1" collapsed="1">
      <c r="A54" s="265"/>
      <c r="B54" s="268"/>
      <c r="C54" s="268"/>
      <c r="D54" s="159" t="s">
        <v>185</v>
      </c>
      <c r="E54" s="161">
        <v>0</v>
      </c>
      <c r="F54" s="161">
        <v>0</v>
      </c>
      <c r="G54" s="161">
        <v>0</v>
      </c>
      <c r="H54" s="161">
        <v>0</v>
      </c>
      <c r="I54" s="161">
        <v>0</v>
      </c>
      <c r="J54" s="166">
        <v>0</v>
      </c>
      <c r="K54" s="161">
        <v>0</v>
      </c>
      <c r="L54" s="57"/>
    </row>
    <row r="55" spans="1:13" ht="39.75" customHeight="1">
      <c r="A55" s="266"/>
      <c r="B55" s="269"/>
      <c r="C55" s="269"/>
      <c r="D55" s="158" t="s">
        <v>186</v>
      </c>
      <c r="E55" s="161">
        <v>0</v>
      </c>
      <c r="F55" s="161">
        <v>0</v>
      </c>
      <c r="G55" s="161">
        <v>0</v>
      </c>
      <c r="H55" s="161">
        <v>0</v>
      </c>
      <c r="I55" s="161">
        <v>0</v>
      </c>
      <c r="J55" s="166">
        <v>0</v>
      </c>
      <c r="K55" s="161">
        <v>0</v>
      </c>
      <c r="L55" s="57"/>
    </row>
    <row r="56" spans="1:13" ht="27.75" customHeight="1">
      <c r="A56" s="270" t="s">
        <v>62</v>
      </c>
      <c r="B56" s="256" t="s">
        <v>63</v>
      </c>
      <c r="C56" s="263" t="s">
        <v>193</v>
      </c>
      <c r="D56" s="55" t="s">
        <v>189</v>
      </c>
      <c r="E56" s="56">
        <f t="shared" ref="E56:J56" si="9">E57+E58+E59+E60+E61+E62</f>
        <v>0</v>
      </c>
      <c r="F56" s="56">
        <f t="shared" si="9"/>
        <v>4432.2610000000004</v>
      </c>
      <c r="G56" s="56">
        <f>G57+G58+G59+G60+G61+G62</f>
        <v>1961.82</v>
      </c>
      <c r="H56" s="56">
        <f t="shared" si="9"/>
        <v>3197.04</v>
      </c>
      <c r="I56" s="56">
        <f>I57+I58+I59</f>
        <v>5449.5</v>
      </c>
      <c r="J56" s="58">
        <f t="shared" si="9"/>
        <v>1200</v>
      </c>
      <c r="K56" s="56">
        <f>K57+K58+K59+K60+K61+K62</f>
        <v>1200</v>
      </c>
      <c r="L56" s="57">
        <f>SUM(E56:K56)</f>
        <v>17440.620999999999</v>
      </c>
      <c r="M56" s="1">
        <f>4432.3+1961.9+3197.1+5449.5+1200+1200</f>
        <v>17440.800000000003</v>
      </c>
    </row>
    <row r="57" spans="1:13" ht="72" customHeight="1">
      <c r="A57" s="270"/>
      <c r="B57" s="256"/>
      <c r="C57" s="263"/>
      <c r="D57" s="158" t="s">
        <v>181</v>
      </c>
      <c r="E57" s="161">
        <v>0</v>
      </c>
      <c r="F57" s="161">
        <v>1526.1506400000001</v>
      </c>
      <c r="G57" s="161">
        <v>308.35494</v>
      </c>
      <c r="H57" s="161">
        <v>1192.55</v>
      </c>
      <c r="I57" s="161">
        <f>2487657.3/1000</f>
        <v>2487.6572999999999</v>
      </c>
      <c r="J57" s="166">
        <v>0</v>
      </c>
      <c r="K57" s="161">
        <v>0</v>
      </c>
      <c r="L57" s="57">
        <f>SUM(E57:K57)</f>
        <v>5514.71288</v>
      </c>
      <c r="M57" s="57">
        <f>1526.2+308.4+1192.6+2487.7</f>
        <v>5514.9</v>
      </c>
    </row>
    <row r="58" spans="1:13" ht="75.75" customHeight="1">
      <c r="A58" s="270"/>
      <c r="B58" s="256"/>
      <c r="C58" s="263"/>
      <c r="D58" s="158" t="s">
        <v>182</v>
      </c>
      <c r="E58" s="161">
        <v>0</v>
      </c>
      <c r="F58" s="161">
        <v>2070.7893600000002</v>
      </c>
      <c r="G58" s="161">
        <v>1003.46506</v>
      </c>
      <c r="H58" s="161">
        <v>1244.49</v>
      </c>
      <c r="I58" s="161">
        <f>1761842.7/1000</f>
        <v>1761.8426999999999</v>
      </c>
      <c r="J58" s="166">
        <v>0</v>
      </c>
      <c r="K58" s="161">
        <v>0</v>
      </c>
      <c r="L58" s="57">
        <f>SUM(E58:K58)</f>
        <v>6080.5871200000001</v>
      </c>
      <c r="M58" s="57">
        <f>2070.8+1003.5+1244.5+1761.8</f>
        <v>6080.6</v>
      </c>
    </row>
    <row r="59" spans="1:13" ht="40.5" customHeight="1">
      <c r="A59" s="270"/>
      <c r="B59" s="256"/>
      <c r="C59" s="263"/>
      <c r="D59" s="158" t="s">
        <v>183</v>
      </c>
      <c r="E59" s="161">
        <v>0</v>
      </c>
      <c r="F59" s="161">
        <v>835.32100000000003</v>
      </c>
      <c r="G59" s="161">
        <v>650</v>
      </c>
      <c r="H59" s="161">
        <v>760</v>
      </c>
      <c r="I59" s="161">
        <v>1200</v>
      </c>
      <c r="J59" s="161">
        <v>1200</v>
      </c>
      <c r="K59" s="161">
        <v>1200</v>
      </c>
      <c r="L59" s="57">
        <f>SUM(E59:K59)</f>
        <v>5845.3209999999999</v>
      </c>
      <c r="M59" s="1">
        <f>835.3+650+760+1200+1200+1200</f>
        <v>5845.3</v>
      </c>
    </row>
    <row r="60" spans="1:13" ht="53.25" customHeight="1">
      <c r="A60" s="270"/>
      <c r="B60" s="256"/>
      <c r="C60" s="263"/>
      <c r="D60" s="158" t="s">
        <v>184</v>
      </c>
      <c r="E60" s="161">
        <v>0</v>
      </c>
      <c r="F60" s="161">
        <v>0</v>
      </c>
      <c r="G60" s="161">
        <v>0</v>
      </c>
      <c r="H60" s="161">
        <v>0</v>
      </c>
      <c r="I60" s="161">
        <v>0</v>
      </c>
      <c r="J60" s="166">
        <v>0</v>
      </c>
      <c r="K60" s="161">
        <v>0</v>
      </c>
      <c r="L60" s="57"/>
    </row>
    <row r="61" spans="1:13" ht="56.25" customHeight="1">
      <c r="A61" s="270"/>
      <c r="B61" s="256"/>
      <c r="C61" s="263"/>
      <c r="D61" s="158" t="s">
        <v>185</v>
      </c>
      <c r="E61" s="161">
        <v>0</v>
      </c>
      <c r="F61" s="161">
        <v>0</v>
      </c>
      <c r="G61" s="161">
        <v>0</v>
      </c>
      <c r="H61" s="161">
        <v>0</v>
      </c>
      <c r="I61" s="161">
        <v>0</v>
      </c>
      <c r="J61" s="166">
        <v>0</v>
      </c>
      <c r="K61" s="161">
        <v>0</v>
      </c>
      <c r="L61" s="57"/>
    </row>
    <row r="62" spans="1:13" ht="39.75" customHeight="1">
      <c r="A62" s="270"/>
      <c r="B62" s="256"/>
      <c r="C62" s="263"/>
      <c r="D62" s="158" t="s">
        <v>186</v>
      </c>
      <c r="E62" s="161">
        <v>0</v>
      </c>
      <c r="F62" s="161">
        <v>0</v>
      </c>
      <c r="G62" s="161">
        <v>0</v>
      </c>
      <c r="H62" s="161">
        <v>0</v>
      </c>
      <c r="I62" s="161">
        <v>0</v>
      </c>
      <c r="J62" s="166">
        <v>0</v>
      </c>
      <c r="K62" s="161">
        <v>0</v>
      </c>
      <c r="L62" s="57"/>
    </row>
    <row r="63" spans="1:13" ht="28.5" customHeight="1">
      <c r="A63" s="271" t="s">
        <v>100</v>
      </c>
      <c r="B63" s="272"/>
      <c r="C63" s="272"/>
      <c r="D63" s="272"/>
      <c r="E63" s="272"/>
      <c r="F63" s="272"/>
      <c r="G63" s="272"/>
      <c r="H63" s="272"/>
      <c r="I63" s="272"/>
      <c r="J63" s="272"/>
      <c r="K63" s="161"/>
      <c r="L63" s="57"/>
    </row>
    <row r="64" spans="1:13" ht="25.5" customHeight="1">
      <c r="A64" s="273" t="s">
        <v>65</v>
      </c>
      <c r="B64" s="263" t="s">
        <v>194</v>
      </c>
      <c r="C64" s="263" t="s">
        <v>193</v>
      </c>
      <c r="D64" s="55" t="s">
        <v>189</v>
      </c>
      <c r="E64" s="56">
        <f t="shared" ref="E64:J64" si="10">E65+E66+E67+E68+E69+E70</f>
        <v>0</v>
      </c>
      <c r="F64" s="56">
        <f t="shared" si="10"/>
        <v>4432.2610000000004</v>
      </c>
      <c r="G64" s="56">
        <f t="shared" si="10"/>
        <v>1961.82</v>
      </c>
      <c r="H64" s="56">
        <f t="shared" si="10"/>
        <v>3197.04</v>
      </c>
      <c r="I64" s="56">
        <f>I65+I66+I67</f>
        <v>5449.5</v>
      </c>
      <c r="J64" s="58">
        <f t="shared" si="10"/>
        <v>1200</v>
      </c>
      <c r="K64" s="56">
        <f>K65+K66+K67+K68+K69+K70</f>
        <v>1200</v>
      </c>
      <c r="L64" s="57" t="s">
        <v>386</v>
      </c>
    </row>
    <row r="65" spans="1:12" ht="74.25" customHeight="1">
      <c r="A65" s="273"/>
      <c r="B65" s="263"/>
      <c r="C65" s="263"/>
      <c r="D65" s="158" t="s">
        <v>181</v>
      </c>
      <c r="E65" s="161">
        <v>0</v>
      </c>
      <c r="F65" s="161">
        <v>1526.1506400000001</v>
      </c>
      <c r="G65" s="161">
        <v>308.35494</v>
      </c>
      <c r="H65" s="161">
        <v>1192.55</v>
      </c>
      <c r="I65" s="161">
        <f>I57</f>
        <v>2487.6572999999999</v>
      </c>
      <c r="J65" s="166">
        <v>0</v>
      </c>
      <c r="K65" s="161">
        <v>0</v>
      </c>
      <c r="L65" s="57"/>
    </row>
    <row r="66" spans="1:12" ht="76.5" customHeight="1">
      <c r="A66" s="273"/>
      <c r="B66" s="263"/>
      <c r="C66" s="263"/>
      <c r="D66" s="158" t="s">
        <v>182</v>
      </c>
      <c r="E66" s="161">
        <v>0</v>
      </c>
      <c r="F66" s="161">
        <v>2070.7893600000002</v>
      </c>
      <c r="G66" s="161">
        <v>1003.46506</v>
      </c>
      <c r="H66" s="161">
        <v>1244.49</v>
      </c>
      <c r="I66" s="161">
        <f>I58</f>
        <v>1761.8426999999999</v>
      </c>
      <c r="J66" s="166">
        <v>0</v>
      </c>
      <c r="K66" s="161">
        <v>0</v>
      </c>
      <c r="L66" s="57"/>
    </row>
    <row r="67" spans="1:12" ht="42" customHeight="1">
      <c r="A67" s="273"/>
      <c r="B67" s="263"/>
      <c r="C67" s="263"/>
      <c r="D67" s="158" t="s">
        <v>183</v>
      </c>
      <c r="E67" s="161">
        <v>0</v>
      </c>
      <c r="F67" s="161">
        <v>835.32100000000003</v>
      </c>
      <c r="G67" s="161">
        <v>650</v>
      </c>
      <c r="H67" s="161">
        <v>760</v>
      </c>
      <c r="I67" s="161">
        <v>1200</v>
      </c>
      <c r="J67" s="161">
        <v>1200</v>
      </c>
      <c r="K67" s="161">
        <v>1200</v>
      </c>
      <c r="L67" s="57"/>
    </row>
    <row r="68" spans="1:12" ht="58.5" customHeight="1">
      <c r="A68" s="273"/>
      <c r="B68" s="263"/>
      <c r="C68" s="263"/>
      <c r="D68" s="158" t="s">
        <v>184</v>
      </c>
      <c r="E68" s="161">
        <v>0</v>
      </c>
      <c r="F68" s="161">
        <v>0</v>
      </c>
      <c r="G68" s="161">
        <v>0</v>
      </c>
      <c r="H68" s="161">
        <v>0</v>
      </c>
      <c r="I68" s="161">
        <v>0</v>
      </c>
      <c r="J68" s="166">
        <v>0</v>
      </c>
      <c r="K68" s="161">
        <v>0</v>
      </c>
      <c r="L68" s="57"/>
    </row>
    <row r="69" spans="1:12" ht="55.5" customHeight="1">
      <c r="A69" s="273"/>
      <c r="B69" s="263"/>
      <c r="C69" s="263"/>
      <c r="D69" s="158" t="s">
        <v>185</v>
      </c>
      <c r="E69" s="161">
        <v>0</v>
      </c>
      <c r="F69" s="161">
        <v>0</v>
      </c>
      <c r="G69" s="161">
        <v>0</v>
      </c>
      <c r="H69" s="161">
        <v>0</v>
      </c>
      <c r="I69" s="161">
        <v>0</v>
      </c>
      <c r="J69" s="166">
        <v>0</v>
      </c>
      <c r="K69" s="161">
        <v>0</v>
      </c>
      <c r="L69" s="57"/>
    </row>
    <row r="70" spans="1:12" ht="37.5" customHeight="1">
      <c r="A70" s="273"/>
      <c r="B70" s="263"/>
      <c r="C70" s="263"/>
      <c r="D70" s="158" t="s">
        <v>186</v>
      </c>
      <c r="E70" s="161">
        <v>0</v>
      </c>
      <c r="F70" s="161">
        <v>0</v>
      </c>
      <c r="G70" s="161">
        <v>0</v>
      </c>
      <c r="H70" s="161">
        <v>0</v>
      </c>
      <c r="I70" s="161">
        <v>0</v>
      </c>
      <c r="J70" s="166">
        <v>0</v>
      </c>
      <c r="K70" s="161">
        <v>0</v>
      </c>
      <c r="L70" s="57"/>
    </row>
    <row r="71" spans="1:12" ht="27.75" customHeight="1">
      <c r="A71" s="263" t="s">
        <v>195</v>
      </c>
      <c r="B71" s="263"/>
      <c r="C71" s="263"/>
      <c r="D71" s="263"/>
      <c r="E71" s="263"/>
      <c r="F71" s="263"/>
      <c r="G71" s="263"/>
      <c r="H71" s="263"/>
      <c r="I71" s="263"/>
      <c r="J71" s="59"/>
      <c r="K71" s="161"/>
      <c r="L71" s="57"/>
    </row>
    <row r="72" spans="1:12" ht="27" customHeight="1">
      <c r="A72" s="273" t="s">
        <v>68</v>
      </c>
      <c r="B72" s="263" t="s">
        <v>69</v>
      </c>
      <c r="C72" s="263" t="s">
        <v>191</v>
      </c>
      <c r="D72" s="55" t="s">
        <v>189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8">
        <v>0</v>
      </c>
      <c r="K72" s="56">
        <v>0</v>
      </c>
      <c r="L72" s="57"/>
    </row>
    <row r="73" spans="1:12" ht="78" customHeight="1">
      <c r="A73" s="273"/>
      <c r="B73" s="263"/>
      <c r="C73" s="263"/>
      <c r="D73" s="158" t="s">
        <v>181</v>
      </c>
      <c r="E73" s="161">
        <v>0</v>
      </c>
      <c r="F73" s="161">
        <v>0</v>
      </c>
      <c r="G73" s="161">
        <v>0</v>
      </c>
      <c r="H73" s="161">
        <v>0</v>
      </c>
      <c r="I73" s="161">
        <v>0</v>
      </c>
      <c r="J73" s="166">
        <v>0</v>
      </c>
      <c r="K73" s="161">
        <v>0</v>
      </c>
      <c r="L73" s="57"/>
    </row>
    <row r="74" spans="1:12" ht="72.75" customHeight="1">
      <c r="A74" s="273"/>
      <c r="B74" s="263"/>
      <c r="C74" s="263"/>
      <c r="D74" s="158" t="s">
        <v>182</v>
      </c>
      <c r="E74" s="161">
        <v>0</v>
      </c>
      <c r="F74" s="161">
        <v>0</v>
      </c>
      <c r="G74" s="161">
        <v>0</v>
      </c>
      <c r="H74" s="161">
        <v>0</v>
      </c>
      <c r="I74" s="161">
        <v>0</v>
      </c>
      <c r="J74" s="166">
        <v>0</v>
      </c>
      <c r="K74" s="161">
        <v>0</v>
      </c>
      <c r="L74" s="57"/>
    </row>
    <row r="75" spans="1:12" ht="37.5" customHeight="1">
      <c r="A75" s="273"/>
      <c r="B75" s="263"/>
      <c r="C75" s="263"/>
      <c r="D75" s="158" t="s">
        <v>183</v>
      </c>
      <c r="E75" s="161">
        <v>0</v>
      </c>
      <c r="F75" s="161">
        <v>0</v>
      </c>
      <c r="G75" s="161">
        <v>0</v>
      </c>
      <c r="H75" s="161">
        <v>0</v>
      </c>
      <c r="I75" s="161">
        <v>0</v>
      </c>
      <c r="J75" s="166">
        <v>0</v>
      </c>
      <c r="K75" s="161">
        <v>0</v>
      </c>
      <c r="L75" s="57"/>
    </row>
    <row r="76" spans="1:12" ht="51" customHeight="1">
      <c r="A76" s="273"/>
      <c r="B76" s="263"/>
      <c r="C76" s="263"/>
      <c r="D76" s="158" t="s">
        <v>184</v>
      </c>
      <c r="E76" s="161">
        <v>0</v>
      </c>
      <c r="F76" s="161">
        <v>0</v>
      </c>
      <c r="G76" s="161">
        <v>0</v>
      </c>
      <c r="H76" s="161">
        <v>0</v>
      </c>
      <c r="I76" s="161">
        <v>0</v>
      </c>
      <c r="J76" s="166">
        <v>0</v>
      </c>
      <c r="K76" s="161">
        <v>0</v>
      </c>
      <c r="L76" s="57"/>
    </row>
    <row r="77" spans="1:12" ht="55.5" customHeight="1">
      <c r="A77" s="273"/>
      <c r="B77" s="263"/>
      <c r="C77" s="263"/>
      <c r="D77" s="158" t="s">
        <v>185</v>
      </c>
      <c r="E77" s="161">
        <v>0</v>
      </c>
      <c r="F77" s="161">
        <v>0</v>
      </c>
      <c r="G77" s="161">
        <v>0</v>
      </c>
      <c r="H77" s="161">
        <v>0</v>
      </c>
      <c r="I77" s="161">
        <v>0</v>
      </c>
      <c r="J77" s="166">
        <v>0</v>
      </c>
      <c r="K77" s="161">
        <v>0</v>
      </c>
      <c r="L77" s="57"/>
    </row>
    <row r="78" spans="1:12" ht="36" customHeight="1">
      <c r="A78" s="273"/>
      <c r="B78" s="263"/>
      <c r="C78" s="263"/>
      <c r="D78" s="158" t="s">
        <v>186</v>
      </c>
      <c r="E78" s="161">
        <v>0</v>
      </c>
      <c r="F78" s="161">
        <v>0</v>
      </c>
      <c r="G78" s="161">
        <v>0</v>
      </c>
      <c r="H78" s="161">
        <v>0</v>
      </c>
      <c r="I78" s="161">
        <v>0</v>
      </c>
      <c r="J78" s="166">
        <v>0</v>
      </c>
      <c r="K78" s="161">
        <v>0</v>
      </c>
      <c r="L78" s="57"/>
    </row>
    <row r="79" spans="1:12" ht="21.75" customHeight="1">
      <c r="A79" s="273" t="s">
        <v>72</v>
      </c>
      <c r="B79" s="263" t="s">
        <v>73</v>
      </c>
      <c r="C79" s="263" t="s">
        <v>191</v>
      </c>
      <c r="D79" s="55" t="s">
        <v>189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8">
        <v>0</v>
      </c>
      <c r="K79" s="56">
        <v>0</v>
      </c>
      <c r="L79" s="57"/>
    </row>
    <row r="80" spans="1:12" ht="75" customHeight="1">
      <c r="A80" s="273"/>
      <c r="B80" s="263"/>
      <c r="C80" s="263"/>
      <c r="D80" s="158" t="s">
        <v>181</v>
      </c>
      <c r="E80" s="161">
        <v>0</v>
      </c>
      <c r="F80" s="161">
        <v>0</v>
      </c>
      <c r="G80" s="161">
        <v>0</v>
      </c>
      <c r="H80" s="161">
        <v>0</v>
      </c>
      <c r="I80" s="161">
        <v>0</v>
      </c>
      <c r="J80" s="166">
        <v>0</v>
      </c>
      <c r="K80" s="161">
        <v>0</v>
      </c>
      <c r="L80" s="57"/>
    </row>
    <row r="81" spans="1:12" ht="75.75" customHeight="1">
      <c r="A81" s="273"/>
      <c r="B81" s="263"/>
      <c r="C81" s="263"/>
      <c r="D81" s="158" t="s">
        <v>182</v>
      </c>
      <c r="E81" s="161">
        <v>0</v>
      </c>
      <c r="F81" s="161">
        <v>0</v>
      </c>
      <c r="G81" s="161">
        <v>0</v>
      </c>
      <c r="H81" s="161">
        <v>0</v>
      </c>
      <c r="I81" s="161">
        <v>0</v>
      </c>
      <c r="J81" s="166">
        <v>0</v>
      </c>
      <c r="K81" s="161">
        <v>0</v>
      </c>
      <c r="L81" s="57"/>
    </row>
    <row r="82" spans="1:12" ht="36" customHeight="1">
      <c r="A82" s="273"/>
      <c r="B82" s="263"/>
      <c r="C82" s="263"/>
      <c r="D82" s="158" t="s">
        <v>183</v>
      </c>
      <c r="E82" s="161">
        <v>0</v>
      </c>
      <c r="F82" s="161">
        <v>0</v>
      </c>
      <c r="G82" s="161">
        <v>0</v>
      </c>
      <c r="H82" s="161">
        <v>0</v>
      </c>
      <c r="I82" s="161">
        <v>0</v>
      </c>
      <c r="J82" s="166">
        <v>0</v>
      </c>
      <c r="K82" s="161">
        <v>0</v>
      </c>
      <c r="L82" s="57"/>
    </row>
    <row r="83" spans="1:12" ht="54.75" customHeight="1">
      <c r="A83" s="273"/>
      <c r="B83" s="263"/>
      <c r="C83" s="263"/>
      <c r="D83" s="158" t="s">
        <v>184</v>
      </c>
      <c r="E83" s="161">
        <v>0</v>
      </c>
      <c r="F83" s="161">
        <v>0</v>
      </c>
      <c r="G83" s="161">
        <v>0</v>
      </c>
      <c r="H83" s="161">
        <v>0</v>
      </c>
      <c r="I83" s="161">
        <v>0</v>
      </c>
      <c r="J83" s="166">
        <v>0</v>
      </c>
      <c r="K83" s="161">
        <v>0</v>
      </c>
      <c r="L83" s="57"/>
    </row>
    <row r="84" spans="1:12" ht="52.5" customHeight="1">
      <c r="A84" s="273"/>
      <c r="B84" s="263"/>
      <c r="C84" s="263"/>
      <c r="D84" s="158" t="s">
        <v>185</v>
      </c>
      <c r="E84" s="161">
        <v>0</v>
      </c>
      <c r="F84" s="161">
        <v>0</v>
      </c>
      <c r="G84" s="161">
        <v>0</v>
      </c>
      <c r="H84" s="161">
        <v>0</v>
      </c>
      <c r="I84" s="161">
        <v>0</v>
      </c>
      <c r="J84" s="166">
        <v>0</v>
      </c>
      <c r="K84" s="161">
        <v>0</v>
      </c>
      <c r="L84" s="57"/>
    </row>
    <row r="85" spans="1:12" ht="36" customHeight="1">
      <c r="A85" s="273"/>
      <c r="B85" s="263"/>
      <c r="C85" s="263"/>
      <c r="D85" s="158" t="s">
        <v>186</v>
      </c>
      <c r="E85" s="161">
        <v>0</v>
      </c>
      <c r="F85" s="161">
        <v>0</v>
      </c>
      <c r="G85" s="161">
        <v>0</v>
      </c>
      <c r="H85" s="161">
        <v>0</v>
      </c>
      <c r="I85" s="161">
        <v>0</v>
      </c>
      <c r="J85" s="166">
        <v>0</v>
      </c>
      <c r="K85" s="161">
        <v>0</v>
      </c>
      <c r="L85" s="57"/>
    </row>
    <row r="86" spans="1:12" ht="22.5" customHeight="1">
      <c r="A86" s="273" t="s">
        <v>75</v>
      </c>
      <c r="B86" s="263" t="s">
        <v>76</v>
      </c>
      <c r="C86" s="263" t="s">
        <v>191</v>
      </c>
      <c r="D86" s="55" t="s">
        <v>189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8">
        <v>0</v>
      </c>
      <c r="K86" s="56">
        <v>0</v>
      </c>
      <c r="L86" s="57"/>
    </row>
    <row r="87" spans="1:12" ht="73.5" customHeight="1">
      <c r="A87" s="273"/>
      <c r="B87" s="263"/>
      <c r="C87" s="263"/>
      <c r="D87" s="158" t="s">
        <v>181</v>
      </c>
      <c r="E87" s="161">
        <v>0</v>
      </c>
      <c r="F87" s="161">
        <v>0</v>
      </c>
      <c r="G87" s="161">
        <v>0</v>
      </c>
      <c r="H87" s="161">
        <v>0</v>
      </c>
      <c r="I87" s="161">
        <v>0</v>
      </c>
      <c r="J87" s="166">
        <v>0</v>
      </c>
      <c r="K87" s="161">
        <v>0</v>
      </c>
      <c r="L87" s="57"/>
    </row>
    <row r="88" spans="1:12" ht="78" customHeight="1">
      <c r="A88" s="273"/>
      <c r="B88" s="263"/>
      <c r="C88" s="263"/>
      <c r="D88" s="158" t="s">
        <v>182</v>
      </c>
      <c r="E88" s="161">
        <v>0</v>
      </c>
      <c r="F88" s="161">
        <v>0</v>
      </c>
      <c r="G88" s="161">
        <v>0</v>
      </c>
      <c r="H88" s="161">
        <v>0</v>
      </c>
      <c r="I88" s="161">
        <v>0</v>
      </c>
      <c r="J88" s="166">
        <v>0</v>
      </c>
      <c r="K88" s="161">
        <v>0</v>
      </c>
      <c r="L88" s="57"/>
    </row>
    <row r="89" spans="1:12" ht="36" customHeight="1">
      <c r="A89" s="273"/>
      <c r="B89" s="263"/>
      <c r="C89" s="263"/>
      <c r="D89" s="158" t="s">
        <v>183</v>
      </c>
      <c r="E89" s="161">
        <v>0</v>
      </c>
      <c r="F89" s="161">
        <v>0</v>
      </c>
      <c r="G89" s="161">
        <v>0</v>
      </c>
      <c r="H89" s="161">
        <v>0</v>
      </c>
      <c r="I89" s="161">
        <v>0</v>
      </c>
      <c r="J89" s="166">
        <v>0</v>
      </c>
      <c r="K89" s="161">
        <v>0</v>
      </c>
      <c r="L89" s="57"/>
    </row>
    <row r="90" spans="1:12" ht="57.75" customHeight="1">
      <c r="A90" s="273"/>
      <c r="B90" s="263"/>
      <c r="C90" s="263"/>
      <c r="D90" s="158" t="s">
        <v>184</v>
      </c>
      <c r="E90" s="161">
        <v>0</v>
      </c>
      <c r="F90" s="161">
        <v>0</v>
      </c>
      <c r="G90" s="161">
        <v>0</v>
      </c>
      <c r="H90" s="161">
        <v>0</v>
      </c>
      <c r="I90" s="161">
        <v>0</v>
      </c>
      <c r="J90" s="166">
        <v>0</v>
      </c>
      <c r="K90" s="161">
        <v>0</v>
      </c>
      <c r="L90" s="57"/>
    </row>
    <row r="91" spans="1:12" ht="51" customHeight="1">
      <c r="A91" s="273"/>
      <c r="B91" s="263"/>
      <c r="C91" s="263"/>
      <c r="D91" s="158" t="s">
        <v>185</v>
      </c>
      <c r="E91" s="161">
        <v>0</v>
      </c>
      <c r="F91" s="161">
        <v>0</v>
      </c>
      <c r="G91" s="161">
        <v>0</v>
      </c>
      <c r="H91" s="161">
        <v>0</v>
      </c>
      <c r="I91" s="161">
        <v>0</v>
      </c>
      <c r="J91" s="166">
        <v>0</v>
      </c>
      <c r="K91" s="161">
        <v>0</v>
      </c>
      <c r="L91" s="57"/>
    </row>
    <row r="92" spans="1:12" ht="37.5" customHeight="1">
      <c r="A92" s="273"/>
      <c r="B92" s="263"/>
      <c r="C92" s="263"/>
      <c r="D92" s="158" t="s">
        <v>186</v>
      </c>
      <c r="E92" s="161">
        <v>0</v>
      </c>
      <c r="F92" s="161">
        <v>0</v>
      </c>
      <c r="G92" s="161">
        <v>0</v>
      </c>
      <c r="H92" s="161">
        <v>0</v>
      </c>
      <c r="I92" s="161">
        <v>0</v>
      </c>
      <c r="J92" s="166">
        <v>0</v>
      </c>
      <c r="K92" s="161">
        <v>0</v>
      </c>
      <c r="L92" s="57"/>
    </row>
    <row r="93" spans="1:12" ht="29.25" customHeight="1">
      <c r="A93" s="273" t="s">
        <v>78</v>
      </c>
      <c r="B93" s="263" t="s">
        <v>79</v>
      </c>
      <c r="C93" s="263" t="s">
        <v>191</v>
      </c>
      <c r="D93" s="55" t="s">
        <v>189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8">
        <v>0</v>
      </c>
      <c r="K93" s="56">
        <v>0</v>
      </c>
      <c r="L93" s="57"/>
    </row>
    <row r="94" spans="1:12" ht="75.75" customHeight="1">
      <c r="A94" s="273"/>
      <c r="B94" s="263"/>
      <c r="C94" s="263"/>
      <c r="D94" s="158" t="s">
        <v>181</v>
      </c>
      <c r="E94" s="161">
        <v>0</v>
      </c>
      <c r="F94" s="161">
        <v>0</v>
      </c>
      <c r="G94" s="161">
        <v>0</v>
      </c>
      <c r="H94" s="161">
        <v>0</v>
      </c>
      <c r="I94" s="161">
        <v>0</v>
      </c>
      <c r="J94" s="166">
        <v>0</v>
      </c>
      <c r="K94" s="161">
        <v>0</v>
      </c>
      <c r="L94" s="57"/>
    </row>
    <row r="95" spans="1:12" ht="79.5" hidden="1" customHeight="1" outlineLevel="1">
      <c r="A95" s="273"/>
      <c r="B95" s="263"/>
      <c r="C95" s="263"/>
      <c r="D95" s="158" t="s">
        <v>182</v>
      </c>
      <c r="E95" s="161">
        <v>0</v>
      </c>
      <c r="F95" s="161">
        <v>0</v>
      </c>
      <c r="G95" s="161">
        <v>0</v>
      </c>
      <c r="H95" s="161">
        <v>0</v>
      </c>
      <c r="I95" s="161">
        <v>0</v>
      </c>
      <c r="J95" s="166">
        <v>0</v>
      </c>
      <c r="K95" s="161">
        <v>0</v>
      </c>
      <c r="L95" s="57"/>
    </row>
    <row r="96" spans="1:12" ht="38.25" hidden="1" customHeight="1" outlineLevel="1">
      <c r="A96" s="273"/>
      <c r="B96" s="263"/>
      <c r="C96" s="263"/>
      <c r="D96" s="158" t="s">
        <v>183</v>
      </c>
      <c r="E96" s="161">
        <v>0</v>
      </c>
      <c r="F96" s="161">
        <v>0</v>
      </c>
      <c r="G96" s="161">
        <v>0</v>
      </c>
      <c r="H96" s="161">
        <v>0</v>
      </c>
      <c r="I96" s="161">
        <v>0</v>
      </c>
      <c r="J96" s="166">
        <v>0</v>
      </c>
      <c r="K96" s="161">
        <v>0</v>
      </c>
      <c r="L96" s="57"/>
    </row>
    <row r="97" spans="1:12" ht="54" hidden="1" customHeight="1" outlineLevel="1">
      <c r="A97" s="273"/>
      <c r="B97" s="263"/>
      <c r="C97" s="263"/>
      <c r="D97" s="158" t="s">
        <v>184</v>
      </c>
      <c r="E97" s="161">
        <v>0</v>
      </c>
      <c r="F97" s="161">
        <v>0</v>
      </c>
      <c r="G97" s="161">
        <v>0</v>
      </c>
      <c r="H97" s="161">
        <v>0</v>
      </c>
      <c r="I97" s="161">
        <v>0</v>
      </c>
      <c r="J97" s="166">
        <v>0</v>
      </c>
      <c r="K97" s="161">
        <v>0</v>
      </c>
      <c r="L97" s="57"/>
    </row>
    <row r="98" spans="1:12" ht="54" customHeight="1" collapsed="1">
      <c r="A98" s="273"/>
      <c r="B98" s="263"/>
      <c r="C98" s="263"/>
      <c r="D98" s="158" t="s">
        <v>185</v>
      </c>
      <c r="E98" s="161">
        <v>0</v>
      </c>
      <c r="F98" s="161">
        <v>0</v>
      </c>
      <c r="G98" s="161">
        <v>0</v>
      </c>
      <c r="H98" s="161">
        <v>0</v>
      </c>
      <c r="I98" s="161">
        <v>0</v>
      </c>
      <c r="J98" s="166">
        <v>0</v>
      </c>
      <c r="K98" s="161">
        <v>0</v>
      </c>
      <c r="L98" s="57"/>
    </row>
    <row r="99" spans="1:12" ht="40.5" customHeight="1">
      <c r="A99" s="273"/>
      <c r="B99" s="263"/>
      <c r="C99" s="263"/>
      <c r="D99" s="158" t="s">
        <v>186</v>
      </c>
      <c r="E99" s="161">
        <v>0</v>
      </c>
      <c r="F99" s="161">
        <v>0</v>
      </c>
      <c r="G99" s="161">
        <v>0</v>
      </c>
      <c r="H99" s="161">
        <v>0</v>
      </c>
      <c r="I99" s="161">
        <v>0</v>
      </c>
      <c r="J99" s="166">
        <v>0</v>
      </c>
      <c r="K99" s="161">
        <v>0</v>
      </c>
      <c r="L99" s="57"/>
    </row>
    <row r="100" spans="1:12" ht="22.5" customHeight="1">
      <c r="A100" s="273" t="s">
        <v>81</v>
      </c>
      <c r="B100" s="263" t="s">
        <v>82</v>
      </c>
      <c r="C100" s="263" t="s">
        <v>191</v>
      </c>
      <c r="D100" s="55" t="s">
        <v>189</v>
      </c>
      <c r="E100" s="56">
        <v>0</v>
      </c>
      <c r="F100" s="56">
        <v>0</v>
      </c>
      <c r="G100" s="56">
        <v>0</v>
      </c>
      <c r="H100" s="56">
        <v>0</v>
      </c>
      <c r="I100" s="56">
        <v>0</v>
      </c>
      <c r="J100" s="58">
        <v>0</v>
      </c>
      <c r="K100" s="56">
        <v>0</v>
      </c>
      <c r="L100" s="57"/>
    </row>
    <row r="101" spans="1:12" ht="78.75" customHeight="1">
      <c r="A101" s="273"/>
      <c r="B101" s="263"/>
      <c r="C101" s="263"/>
      <c r="D101" s="158" t="s">
        <v>181</v>
      </c>
      <c r="E101" s="161">
        <v>0</v>
      </c>
      <c r="F101" s="161">
        <v>0</v>
      </c>
      <c r="G101" s="161">
        <v>0</v>
      </c>
      <c r="H101" s="161">
        <v>0</v>
      </c>
      <c r="I101" s="161">
        <v>0</v>
      </c>
      <c r="J101" s="166">
        <v>0</v>
      </c>
      <c r="K101" s="161">
        <v>0</v>
      </c>
      <c r="L101" s="57"/>
    </row>
    <row r="102" spans="1:12" ht="75.75" hidden="1" customHeight="1" outlineLevel="1">
      <c r="A102" s="273"/>
      <c r="B102" s="263"/>
      <c r="C102" s="263"/>
      <c r="D102" s="158" t="s">
        <v>182</v>
      </c>
      <c r="E102" s="161">
        <v>0</v>
      </c>
      <c r="F102" s="161">
        <v>0</v>
      </c>
      <c r="G102" s="161">
        <v>0</v>
      </c>
      <c r="H102" s="161">
        <v>0</v>
      </c>
      <c r="I102" s="161">
        <v>0</v>
      </c>
      <c r="J102" s="166">
        <v>0</v>
      </c>
      <c r="K102" s="161">
        <v>0</v>
      </c>
      <c r="L102" s="57"/>
    </row>
    <row r="103" spans="1:12" ht="39.75" hidden="1" customHeight="1" outlineLevel="1">
      <c r="A103" s="273"/>
      <c r="B103" s="263"/>
      <c r="C103" s="263"/>
      <c r="D103" s="158" t="s">
        <v>183</v>
      </c>
      <c r="E103" s="161">
        <v>0</v>
      </c>
      <c r="F103" s="161">
        <v>0</v>
      </c>
      <c r="G103" s="161">
        <v>0</v>
      </c>
      <c r="H103" s="161">
        <v>0</v>
      </c>
      <c r="I103" s="161">
        <v>0</v>
      </c>
      <c r="J103" s="166">
        <v>0</v>
      </c>
      <c r="K103" s="161">
        <v>0</v>
      </c>
      <c r="L103" s="57"/>
    </row>
    <row r="104" spans="1:12" ht="54" hidden="1" customHeight="1" outlineLevel="1">
      <c r="A104" s="273"/>
      <c r="B104" s="263"/>
      <c r="C104" s="263"/>
      <c r="D104" s="158" t="s">
        <v>184</v>
      </c>
      <c r="E104" s="161">
        <v>0</v>
      </c>
      <c r="F104" s="161">
        <v>0</v>
      </c>
      <c r="G104" s="161">
        <v>0</v>
      </c>
      <c r="H104" s="161">
        <v>0</v>
      </c>
      <c r="I104" s="161">
        <v>0</v>
      </c>
      <c r="J104" s="166">
        <v>0</v>
      </c>
      <c r="K104" s="161">
        <v>0</v>
      </c>
      <c r="L104" s="57"/>
    </row>
    <row r="105" spans="1:12" ht="53.25" customHeight="1" collapsed="1">
      <c r="A105" s="273"/>
      <c r="B105" s="263"/>
      <c r="C105" s="263"/>
      <c r="D105" s="158" t="s">
        <v>185</v>
      </c>
      <c r="E105" s="161">
        <v>0</v>
      </c>
      <c r="F105" s="161">
        <v>0</v>
      </c>
      <c r="G105" s="161">
        <v>0</v>
      </c>
      <c r="H105" s="161">
        <v>0</v>
      </c>
      <c r="I105" s="161">
        <v>0</v>
      </c>
      <c r="J105" s="166">
        <v>0</v>
      </c>
      <c r="K105" s="161">
        <v>0</v>
      </c>
      <c r="L105" s="57"/>
    </row>
    <row r="106" spans="1:12" ht="78.75" customHeight="1">
      <c r="A106" s="273"/>
      <c r="B106" s="263"/>
      <c r="C106" s="263"/>
      <c r="D106" s="158" t="s">
        <v>186</v>
      </c>
      <c r="E106" s="161">
        <v>0</v>
      </c>
      <c r="F106" s="161">
        <v>0</v>
      </c>
      <c r="G106" s="161">
        <v>0</v>
      </c>
      <c r="H106" s="161">
        <v>0</v>
      </c>
      <c r="I106" s="161">
        <v>0</v>
      </c>
      <c r="J106" s="166">
        <v>0</v>
      </c>
      <c r="K106" s="161">
        <v>0</v>
      </c>
      <c r="L106" s="57"/>
    </row>
    <row r="107" spans="1:12" ht="27" customHeight="1">
      <c r="A107" s="273" t="s">
        <v>84</v>
      </c>
      <c r="B107" s="267" t="s">
        <v>196</v>
      </c>
      <c r="C107" s="263" t="s">
        <v>197</v>
      </c>
      <c r="D107" s="55" t="s">
        <v>189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8">
        <v>0</v>
      </c>
      <c r="K107" s="56">
        <v>0</v>
      </c>
      <c r="L107" s="57"/>
    </row>
    <row r="108" spans="1:12" ht="71.25" customHeight="1">
      <c r="A108" s="273"/>
      <c r="B108" s="268"/>
      <c r="C108" s="263"/>
      <c r="D108" s="158" t="s">
        <v>181</v>
      </c>
      <c r="E108" s="161">
        <v>0</v>
      </c>
      <c r="F108" s="161">
        <v>0</v>
      </c>
      <c r="G108" s="161">
        <v>0</v>
      </c>
      <c r="H108" s="161">
        <v>0</v>
      </c>
      <c r="I108" s="161">
        <v>0</v>
      </c>
      <c r="J108" s="166">
        <v>0</v>
      </c>
      <c r="K108" s="161">
        <v>0</v>
      </c>
      <c r="L108" s="57"/>
    </row>
    <row r="109" spans="1:12" ht="72.75" customHeight="1">
      <c r="A109" s="273"/>
      <c r="B109" s="268"/>
      <c r="C109" s="263"/>
      <c r="D109" s="158" t="s">
        <v>182</v>
      </c>
      <c r="E109" s="161">
        <v>0</v>
      </c>
      <c r="F109" s="161">
        <v>0</v>
      </c>
      <c r="G109" s="161">
        <v>0</v>
      </c>
      <c r="H109" s="161">
        <v>0</v>
      </c>
      <c r="I109" s="161">
        <v>0</v>
      </c>
      <c r="J109" s="166">
        <v>0</v>
      </c>
      <c r="K109" s="161">
        <v>0</v>
      </c>
      <c r="L109" s="57"/>
    </row>
    <row r="110" spans="1:12" ht="39.75" hidden="1" customHeight="1" outlineLevel="1">
      <c r="A110" s="273"/>
      <c r="B110" s="268"/>
      <c r="C110" s="263"/>
      <c r="D110" s="158" t="s">
        <v>183</v>
      </c>
      <c r="E110" s="161">
        <v>0</v>
      </c>
      <c r="F110" s="161">
        <v>0</v>
      </c>
      <c r="G110" s="161">
        <v>0</v>
      </c>
      <c r="H110" s="161">
        <v>0</v>
      </c>
      <c r="I110" s="161">
        <v>0</v>
      </c>
      <c r="J110" s="166">
        <v>0</v>
      </c>
      <c r="K110" s="161">
        <v>0</v>
      </c>
      <c r="L110" s="57"/>
    </row>
    <row r="111" spans="1:12" ht="54.75" hidden="1" customHeight="1" outlineLevel="1">
      <c r="A111" s="273"/>
      <c r="B111" s="268"/>
      <c r="C111" s="263"/>
      <c r="D111" s="158" t="s">
        <v>184</v>
      </c>
      <c r="E111" s="161">
        <v>0</v>
      </c>
      <c r="F111" s="161">
        <v>0</v>
      </c>
      <c r="G111" s="161">
        <v>0</v>
      </c>
      <c r="H111" s="161">
        <v>0</v>
      </c>
      <c r="I111" s="161">
        <v>0</v>
      </c>
      <c r="J111" s="166">
        <v>0</v>
      </c>
      <c r="K111" s="161">
        <v>0</v>
      </c>
      <c r="L111" s="57"/>
    </row>
    <row r="112" spans="1:12" ht="52.5" hidden="1" customHeight="1" outlineLevel="1">
      <c r="A112" s="273"/>
      <c r="B112" s="268"/>
      <c r="C112" s="263"/>
      <c r="D112" s="158" t="s">
        <v>185</v>
      </c>
      <c r="E112" s="161">
        <v>0</v>
      </c>
      <c r="F112" s="161">
        <v>0</v>
      </c>
      <c r="G112" s="161">
        <v>0</v>
      </c>
      <c r="H112" s="161">
        <v>0</v>
      </c>
      <c r="I112" s="161">
        <v>0</v>
      </c>
      <c r="J112" s="166">
        <v>0</v>
      </c>
      <c r="K112" s="161">
        <v>0</v>
      </c>
      <c r="L112" s="57"/>
    </row>
    <row r="113" spans="1:12" ht="38.25" customHeight="1" collapsed="1">
      <c r="A113" s="273"/>
      <c r="B113" s="269"/>
      <c r="C113" s="263"/>
      <c r="D113" s="158" t="s">
        <v>186</v>
      </c>
      <c r="E113" s="161">
        <v>0</v>
      </c>
      <c r="F113" s="161">
        <v>0</v>
      </c>
      <c r="G113" s="161">
        <v>0</v>
      </c>
      <c r="H113" s="161">
        <v>0</v>
      </c>
      <c r="I113" s="161">
        <v>0</v>
      </c>
      <c r="J113" s="166">
        <v>0</v>
      </c>
      <c r="K113" s="161">
        <v>0</v>
      </c>
      <c r="L113" s="57"/>
    </row>
    <row r="114" spans="1:12" ht="29.25" customHeight="1">
      <c r="A114" s="273" t="s">
        <v>87</v>
      </c>
      <c r="B114" s="263" t="s">
        <v>88</v>
      </c>
      <c r="C114" s="263" t="s">
        <v>198</v>
      </c>
      <c r="D114" s="55" t="s">
        <v>189</v>
      </c>
      <c r="E114" s="56">
        <v>0</v>
      </c>
      <c r="F114" s="56">
        <v>0</v>
      </c>
      <c r="G114" s="56">
        <v>0</v>
      </c>
      <c r="H114" s="56">
        <v>0</v>
      </c>
      <c r="I114" s="56">
        <v>0</v>
      </c>
      <c r="J114" s="58">
        <v>0</v>
      </c>
      <c r="K114" s="56">
        <v>0</v>
      </c>
      <c r="L114" s="57"/>
    </row>
    <row r="115" spans="1:12" ht="77.25" customHeight="1">
      <c r="A115" s="273"/>
      <c r="B115" s="263"/>
      <c r="C115" s="263"/>
      <c r="D115" s="158" t="s">
        <v>181</v>
      </c>
      <c r="E115" s="161">
        <v>0</v>
      </c>
      <c r="F115" s="161">
        <v>0</v>
      </c>
      <c r="G115" s="161">
        <v>0</v>
      </c>
      <c r="H115" s="161">
        <v>0</v>
      </c>
      <c r="I115" s="161">
        <v>0</v>
      </c>
      <c r="J115" s="166">
        <v>0</v>
      </c>
      <c r="K115" s="161">
        <v>0</v>
      </c>
      <c r="L115" s="57"/>
    </row>
    <row r="116" spans="1:12" ht="77.25" customHeight="1">
      <c r="A116" s="273"/>
      <c r="B116" s="263"/>
      <c r="C116" s="263"/>
      <c r="D116" s="158" t="s">
        <v>182</v>
      </c>
      <c r="E116" s="161">
        <v>0</v>
      </c>
      <c r="F116" s="161">
        <v>0</v>
      </c>
      <c r="G116" s="161">
        <v>0</v>
      </c>
      <c r="H116" s="161">
        <v>0</v>
      </c>
      <c r="I116" s="161">
        <v>0</v>
      </c>
      <c r="J116" s="166">
        <v>0</v>
      </c>
      <c r="K116" s="161">
        <v>0</v>
      </c>
      <c r="L116" s="57"/>
    </row>
    <row r="117" spans="1:12" ht="41.25" customHeight="1">
      <c r="A117" s="273"/>
      <c r="B117" s="263"/>
      <c r="C117" s="263"/>
      <c r="D117" s="158" t="s">
        <v>183</v>
      </c>
      <c r="E117" s="161">
        <v>0</v>
      </c>
      <c r="F117" s="161">
        <v>0</v>
      </c>
      <c r="G117" s="161">
        <v>0</v>
      </c>
      <c r="H117" s="161">
        <v>0</v>
      </c>
      <c r="I117" s="161">
        <v>0</v>
      </c>
      <c r="J117" s="166">
        <v>0</v>
      </c>
      <c r="K117" s="161">
        <v>0</v>
      </c>
      <c r="L117" s="57"/>
    </row>
    <row r="118" spans="1:12" ht="55.5" hidden="1" customHeight="1" outlineLevel="1">
      <c r="A118" s="273"/>
      <c r="B118" s="263"/>
      <c r="C118" s="263"/>
      <c r="D118" s="158" t="s">
        <v>184</v>
      </c>
      <c r="E118" s="161">
        <v>0</v>
      </c>
      <c r="F118" s="161">
        <v>0</v>
      </c>
      <c r="G118" s="161">
        <v>0</v>
      </c>
      <c r="H118" s="161">
        <v>0</v>
      </c>
      <c r="I118" s="161">
        <v>0</v>
      </c>
      <c r="J118" s="166">
        <v>0</v>
      </c>
      <c r="K118" s="161">
        <v>0</v>
      </c>
      <c r="L118" s="57"/>
    </row>
    <row r="119" spans="1:12" ht="54" hidden="1" customHeight="1" outlineLevel="1">
      <c r="A119" s="273"/>
      <c r="B119" s="263"/>
      <c r="C119" s="263"/>
      <c r="D119" s="158" t="s">
        <v>185</v>
      </c>
      <c r="E119" s="161">
        <v>0</v>
      </c>
      <c r="F119" s="161">
        <v>0</v>
      </c>
      <c r="G119" s="161">
        <v>0</v>
      </c>
      <c r="H119" s="161">
        <v>0</v>
      </c>
      <c r="I119" s="161">
        <v>0</v>
      </c>
      <c r="J119" s="166">
        <v>0</v>
      </c>
      <c r="K119" s="161">
        <v>0</v>
      </c>
      <c r="L119" s="57"/>
    </row>
    <row r="120" spans="1:12" ht="41.25" hidden="1" customHeight="1" outlineLevel="1">
      <c r="A120" s="273"/>
      <c r="B120" s="263"/>
      <c r="C120" s="263"/>
      <c r="D120" s="158" t="s">
        <v>186</v>
      </c>
      <c r="E120" s="161">
        <v>0</v>
      </c>
      <c r="F120" s="161">
        <v>0</v>
      </c>
      <c r="G120" s="161">
        <v>0</v>
      </c>
      <c r="H120" s="161">
        <v>0</v>
      </c>
      <c r="I120" s="161">
        <v>0</v>
      </c>
      <c r="J120" s="166">
        <v>0</v>
      </c>
      <c r="K120" s="161">
        <v>0</v>
      </c>
      <c r="L120" s="57"/>
    </row>
    <row r="121" spans="1:12" ht="25.5" customHeight="1" collapsed="1">
      <c r="A121" s="273" t="s">
        <v>90</v>
      </c>
      <c r="B121" s="263" t="s">
        <v>199</v>
      </c>
      <c r="C121" s="263" t="s">
        <v>198</v>
      </c>
      <c r="D121" s="55" t="s">
        <v>189</v>
      </c>
      <c r="E121" s="56">
        <f t="shared" ref="E121:J121" si="11">E122+E123+E124+E125+E126+E127</f>
        <v>0</v>
      </c>
      <c r="F121" s="56">
        <f t="shared" si="11"/>
        <v>4432.2610000000004</v>
      </c>
      <c r="G121" s="56">
        <f t="shared" si="11"/>
        <v>1961.82</v>
      </c>
      <c r="H121" s="56">
        <f t="shared" si="11"/>
        <v>3197.04</v>
      </c>
      <c r="I121" s="56">
        <f t="shared" si="11"/>
        <v>5449.5</v>
      </c>
      <c r="J121" s="58">
        <f t="shared" si="11"/>
        <v>1200</v>
      </c>
      <c r="K121" s="56">
        <f>K122+K123+K124+K125+K126+K127</f>
        <v>1200</v>
      </c>
      <c r="L121" s="57"/>
    </row>
    <row r="122" spans="1:12" ht="71.25" customHeight="1">
      <c r="A122" s="273"/>
      <c r="B122" s="263"/>
      <c r="C122" s="263"/>
      <c r="D122" s="158" t="s">
        <v>181</v>
      </c>
      <c r="E122" s="161">
        <v>0</v>
      </c>
      <c r="F122" s="161">
        <v>1526.1506400000001</v>
      </c>
      <c r="G122" s="161">
        <v>308.35494</v>
      </c>
      <c r="H122" s="161">
        <v>1192.55</v>
      </c>
      <c r="I122" s="161">
        <f>I65</f>
        <v>2487.6572999999999</v>
      </c>
      <c r="J122" s="166">
        <v>0</v>
      </c>
      <c r="K122" s="161">
        <v>0</v>
      </c>
      <c r="L122" s="57"/>
    </row>
    <row r="123" spans="1:12" ht="69.75" customHeight="1">
      <c r="A123" s="273"/>
      <c r="B123" s="263"/>
      <c r="C123" s="263"/>
      <c r="D123" s="158" t="s">
        <v>182</v>
      </c>
      <c r="E123" s="161">
        <v>0</v>
      </c>
      <c r="F123" s="161">
        <v>2070.7893600000002</v>
      </c>
      <c r="G123" s="161">
        <v>1003.46506</v>
      </c>
      <c r="H123" s="161">
        <v>1244.49</v>
      </c>
      <c r="I123" s="161">
        <f>I66</f>
        <v>1761.8426999999999</v>
      </c>
      <c r="J123" s="166">
        <v>0</v>
      </c>
      <c r="K123" s="161">
        <v>0</v>
      </c>
      <c r="L123" s="57"/>
    </row>
    <row r="124" spans="1:12" ht="38.25" customHeight="1">
      <c r="A124" s="273"/>
      <c r="B124" s="263"/>
      <c r="C124" s="263"/>
      <c r="D124" s="158" t="s">
        <v>183</v>
      </c>
      <c r="E124" s="161">
        <v>0</v>
      </c>
      <c r="F124" s="161">
        <v>835.32100000000003</v>
      </c>
      <c r="G124" s="161">
        <v>650</v>
      </c>
      <c r="H124" s="161">
        <v>760</v>
      </c>
      <c r="I124" s="161">
        <v>1200</v>
      </c>
      <c r="J124" s="161">
        <v>1200</v>
      </c>
      <c r="K124" s="161">
        <v>1200</v>
      </c>
      <c r="L124" s="57"/>
    </row>
    <row r="125" spans="1:12" ht="53.25" hidden="1" customHeight="1" outlineLevel="1">
      <c r="A125" s="273"/>
      <c r="B125" s="263"/>
      <c r="C125" s="263"/>
      <c r="D125" s="158" t="s">
        <v>184</v>
      </c>
      <c r="E125" s="161">
        <v>0</v>
      </c>
      <c r="F125" s="161">
        <v>0</v>
      </c>
      <c r="G125" s="161">
        <v>0</v>
      </c>
      <c r="H125" s="161">
        <v>0</v>
      </c>
      <c r="I125" s="161">
        <v>0</v>
      </c>
      <c r="J125" s="166">
        <v>0</v>
      </c>
      <c r="K125" s="161">
        <v>0</v>
      </c>
      <c r="L125" s="57"/>
    </row>
    <row r="126" spans="1:12" ht="53.25" hidden="1" customHeight="1" outlineLevel="1">
      <c r="A126" s="273"/>
      <c r="B126" s="263"/>
      <c r="C126" s="263"/>
      <c r="D126" s="158" t="s">
        <v>185</v>
      </c>
      <c r="E126" s="161">
        <v>0</v>
      </c>
      <c r="F126" s="161">
        <v>0</v>
      </c>
      <c r="G126" s="161">
        <v>0</v>
      </c>
      <c r="H126" s="161">
        <v>0</v>
      </c>
      <c r="I126" s="161">
        <v>0</v>
      </c>
      <c r="J126" s="166">
        <v>0</v>
      </c>
      <c r="K126" s="161">
        <v>0</v>
      </c>
      <c r="L126" s="57"/>
    </row>
    <row r="127" spans="1:12" ht="43.5" hidden="1" customHeight="1" outlineLevel="1">
      <c r="A127" s="273"/>
      <c r="B127" s="263"/>
      <c r="C127" s="263"/>
      <c r="D127" s="158" t="s">
        <v>186</v>
      </c>
      <c r="E127" s="161">
        <v>0</v>
      </c>
      <c r="F127" s="161">
        <v>0</v>
      </c>
      <c r="G127" s="161">
        <v>0</v>
      </c>
      <c r="H127" s="161">
        <v>0</v>
      </c>
      <c r="I127" s="161">
        <v>0</v>
      </c>
      <c r="J127" s="166">
        <v>0</v>
      </c>
      <c r="K127" s="161">
        <v>0</v>
      </c>
      <c r="L127" s="57"/>
    </row>
    <row r="128" spans="1:12" ht="24" customHeight="1" collapsed="1">
      <c r="A128" s="273" t="s">
        <v>93</v>
      </c>
      <c r="B128" s="263" t="s">
        <v>94</v>
      </c>
      <c r="C128" s="263" t="s">
        <v>198</v>
      </c>
      <c r="D128" s="55" t="s">
        <v>189</v>
      </c>
      <c r="E128" s="56">
        <v>0</v>
      </c>
      <c r="F128" s="56">
        <v>0</v>
      </c>
      <c r="G128" s="56">
        <v>0</v>
      </c>
      <c r="H128" s="56">
        <v>0</v>
      </c>
      <c r="I128" s="56">
        <v>0</v>
      </c>
      <c r="J128" s="58">
        <v>0</v>
      </c>
      <c r="K128" s="56">
        <v>0</v>
      </c>
      <c r="L128" s="57"/>
    </row>
    <row r="129" spans="1:12" ht="73.5" customHeight="1">
      <c r="A129" s="273"/>
      <c r="B129" s="263"/>
      <c r="C129" s="263"/>
      <c r="D129" s="158" t="s">
        <v>181</v>
      </c>
      <c r="E129" s="161">
        <v>0</v>
      </c>
      <c r="F129" s="161">
        <v>0</v>
      </c>
      <c r="G129" s="161">
        <v>0</v>
      </c>
      <c r="H129" s="161">
        <v>0</v>
      </c>
      <c r="I129" s="161">
        <v>0</v>
      </c>
      <c r="J129" s="166">
        <v>0</v>
      </c>
      <c r="K129" s="161">
        <v>0</v>
      </c>
      <c r="L129" s="57"/>
    </row>
    <row r="130" spans="1:12" ht="73.5" customHeight="1">
      <c r="A130" s="273"/>
      <c r="B130" s="263"/>
      <c r="C130" s="263"/>
      <c r="D130" s="158" t="s">
        <v>182</v>
      </c>
      <c r="E130" s="161">
        <v>0</v>
      </c>
      <c r="F130" s="161">
        <v>0</v>
      </c>
      <c r="G130" s="161">
        <v>0</v>
      </c>
      <c r="H130" s="161">
        <v>0</v>
      </c>
      <c r="I130" s="161">
        <v>0</v>
      </c>
      <c r="J130" s="166">
        <v>0</v>
      </c>
      <c r="K130" s="161">
        <v>0</v>
      </c>
      <c r="L130" s="57"/>
    </row>
    <row r="131" spans="1:12" ht="42.75" customHeight="1">
      <c r="A131" s="273"/>
      <c r="B131" s="263"/>
      <c r="C131" s="263"/>
      <c r="D131" s="158" t="s">
        <v>183</v>
      </c>
      <c r="E131" s="161">
        <v>0</v>
      </c>
      <c r="F131" s="161">
        <v>0</v>
      </c>
      <c r="G131" s="161">
        <v>0</v>
      </c>
      <c r="H131" s="161">
        <v>0</v>
      </c>
      <c r="I131" s="161">
        <v>0</v>
      </c>
      <c r="J131" s="166">
        <v>0</v>
      </c>
      <c r="K131" s="161">
        <v>0</v>
      </c>
      <c r="L131" s="57"/>
    </row>
    <row r="132" spans="1:12" ht="55.5" customHeight="1" outlineLevel="1">
      <c r="A132" s="273"/>
      <c r="B132" s="263"/>
      <c r="C132" s="263"/>
      <c r="D132" s="158" t="s">
        <v>184</v>
      </c>
      <c r="E132" s="161">
        <v>0</v>
      </c>
      <c r="F132" s="161">
        <v>0</v>
      </c>
      <c r="G132" s="161">
        <v>0</v>
      </c>
      <c r="H132" s="161">
        <v>0</v>
      </c>
      <c r="I132" s="161">
        <v>0</v>
      </c>
      <c r="J132" s="166">
        <v>0</v>
      </c>
      <c r="K132" s="161">
        <v>0</v>
      </c>
      <c r="L132" s="57"/>
    </row>
    <row r="133" spans="1:12" ht="55.5" customHeight="1" outlineLevel="1">
      <c r="A133" s="273"/>
      <c r="B133" s="263"/>
      <c r="C133" s="263"/>
      <c r="D133" s="158" t="s">
        <v>185</v>
      </c>
      <c r="E133" s="161">
        <v>0</v>
      </c>
      <c r="F133" s="161">
        <v>0</v>
      </c>
      <c r="G133" s="161">
        <v>0</v>
      </c>
      <c r="H133" s="161">
        <v>0</v>
      </c>
      <c r="I133" s="161">
        <v>0</v>
      </c>
      <c r="J133" s="166">
        <v>0</v>
      </c>
      <c r="K133" s="161">
        <v>0</v>
      </c>
      <c r="L133" s="57"/>
    </row>
    <row r="134" spans="1:12" ht="40.5" customHeight="1" outlineLevel="1">
      <c r="A134" s="273"/>
      <c r="B134" s="263"/>
      <c r="C134" s="263"/>
      <c r="D134" s="158" t="s">
        <v>186</v>
      </c>
      <c r="E134" s="161">
        <v>0</v>
      </c>
      <c r="F134" s="161">
        <v>0</v>
      </c>
      <c r="G134" s="161">
        <v>0</v>
      </c>
      <c r="H134" s="161">
        <v>0</v>
      </c>
      <c r="I134" s="161">
        <v>0</v>
      </c>
      <c r="J134" s="166">
        <v>0</v>
      </c>
      <c r="K134" s="161">
        <v>0</v>
      </c>
      <c r="L134" s="57"/>
    </row>
    <row r="135" spans="1:12" ht="30" customHeight="1">
      <c r="A135" s="253" t="s">
        <v>96</v>
      </c>
      <c r="B135" s="280" t="s">
        <v>200</v>
      </c>
      <c r="C135" s="267" t="s">
        <v>201</v>
      </c>
      <c r="D135" s="55" t="s">
        <v>189</v>
      </c>
      <c r="E135" s="56">
        <f t="shared" ref="E135:J135" si="12">E138</f>
        <v>8309.8160000000007</v>
      </c>
      <c r="F135" s="56">
        <f t="shared" si="12"/>
        <v>0</v>
      </c>
      <c r="G135" s="56">
        <f t="shared" si="12"/>
        <v>0</v>
      </c>
      <c r="H135" s="56">
        <f t="shared" si="12"/>
        <v>0</v>
      </c>
      <c r="I135" s="56">
        <f t="shared" si="12"/>
        <v>0</v>
      </c>
      <c r="J135" s="58">
        <f t="shared" si="12"/>
        <v>0</v>
      </c>
      <c r="K135" s="56">
        <f>K138</f>
        <v>0</v>
      </c>
      <c r="L135" s="57"/>
    </row>
    <row r="136" spans="1:12" ht="76.5" customHeight="1">
      <c r="A136" s="254"/>
      <c r="B136" s="281"/>
      <c r="C136" s="268"/>
      <c r="D136" s="158" t="s">
        <v>181</v>
      </c>
      <c r="E136" s="161">
        <v>0</v>
      </c>
      <c r="F136" s="161">
        <v>0</v>
      </c>
      <c r="G136" s="161">
        <v>0</v>
      </c>
      <c r="H136" s="161">
        <v>0</v>
      </c>
      <c r="I136" s="161">
        <v>0</v>
      </c>
      <c r="J136" s="166">
        <v>0</v>
      </c>
      <c r="K136" s="161">
        <v>0</v>
      </c>
      <c r="L136" s="57"/>
    </row>
    <row r="137" spans="1:12" ht="77.25" customHeight="1">
      <c r="A137" s="254"/>
      <c r="B137" s="281"/>
      <c r="C137" s="268"/>
      <c r="D137" s="158" t="s">
        <v>182</v>
      </c>
      <c r="E137" s="161">
        <v>0</v>
      </c>
      <c r="F137" s="161">
        <v>0</v>
      </c>
      <c r="G137" s="161">
        <v>0</v>
      </c>
      <c r="H137" s="161">
        <v>0</v>
      </c>
      <c r="I137" s="161">
        <v>0</v>
      </c>
      <c r="J137" s="166">
        <v>0</v>
      </c>
      <c r="K137" s="161">
        <v>0</v>
      </c>
      <c r="L137" s="57"/>
    </row>
    <row r="138" spans="1:12" ht="47.25" customHeight="1">
      <c r="A138" s="254"/>
      <c r="B138" s="281"/>
      <c r="C138" s="268"/>
      <c r="D138" s="158" t="s">
        <v>183</v>
      </c>
      <c r="E138" s="161">
        <v>8309.8160000000007</v>
      </c>
      <c r="F138" s="161">
        <v>0</v>
      </c>
      <c r="G138" s="161">
        <v>0</v>
      </c>
      <c r="H138" s="161">
        <v>0</v>
      </c>
      <c r="I138" s="161">
        <v>0</v>
      </c>
      <c r="J138" s="166">
        <v>0</v>
      </c>
      <c r="K138" s="161">
        <v>0</v>
      </c>
      <c r="L138" s="57"/>
    </row>
    <row r="139" spans="1:12" ht="57.75" hidden="1" customHeight="1" outlineLevel="1">
      <c r="A139" s="254"/>
      <c r="B139" s="281"/>
      <c r="C139" s="268"/>
      <c r="D139" s="158" t="s">
        <v>184</v>
      </c>
      <c r="E139" s="161">
        <v>0</v>
      </c>
      <c r="F139" s="161">
        <v>0</v>
      </c>
      <c r="G139" s="161">
        <v>0</v>
      </c>
      <c r="H139" s="161">
        <v>0</v>
      </c>
      <c r="I139" s="161">
        <v>0</v>
      </c>
      <c r="J139" s="166">
        <v>0</v>
      </c>
      <c r="K139" s="161">
        <v>0</v>
      </c>
      <c r="L139" s="57"/>
    </row>
    <row r="140" spans="1:12" ht="63" hidden="1" customHeight="1" outlineLevel="1">
      <c r="A140" s="254"/>
      <c r="B140" s="281"/>
      <c r="C140" s="268"/>
      <c r="D140" s="159" t="s">
        <v>185</v>
      </c>
      <c r="E140" s="161">
        <v>0</v>
      </c>
      <c r="F140" s="161">
        <v>0</v>
      </c>
      <c r="G140" s="161">
        <v>0</v>
      </c>
      <c r="H140" s="161">
        <v>0</v>
      </c>
      <c r="I140" s="161">
        <v>0</v>
      </c>
      <c r="J140" s="166">
        <v>0</v>
      </c>
      <c r="K140" s="161">
        <v>0</v>
      </c>
      <c r="L140" s="57"/>
    </row>
    <row r="141" spans="1:12" ht="37.5" hidden="1" customHeight="1" outlineLevel="1">
      <c r="A141" s="255"/>
      <c r="B141" s="282"/>
      <c r="C141" s="269"/>
      <c r="D141" s="158" t="s">
        <v>186</v>
      </c>
      <c r="E141" s="161">
        <v>0</v>
      </c>
      <c r="F141" s="161">
        <v>0</v>
      </c>
      <c r="G141" s="161">
        <v>0</v>
      </c>
      <c r="H141" s="161">
        <v>0</v>
      </c>
      <c r="I141" s="161">
        <v>0</v>
      </c>
      <c r="J141" s="166">
        <v>0</v>
      </c>
      <c r="K141" s="161">
        <v>0</v>
      </c>
      <c r="L141" s="57"/>
    </row>
    <row r="142" spans="1:12" ht="26.25" customHeight="1" collapsed="1">
      <c r="A142" s="263" t="s">
        <v>202</v>
      </c>
      <c r="B142" s="263"/>
      <c r="C142" s="263"/>
      <c r="D142" s="263"/>
      <c r="E142" s="263"/>
      <c r="F142" s="263"/>
      <c r="G142" s="263"/>
      <c r="H142" s="263"/>
      <c r="I142" s="263"/>
      <c r="J142" s="59"/>
      <c r="K142" s="161"/>
      <c r="L142" s="57"/>
    </row>
    <row r="143" spans="1:12" ht="29.25" customHeight="1">
      <c r="A143" s="264" t="s">
        <v>99</v>
      </c>
      <c r="B143" s="286" t="s">
        <v>203</v>
      </c>
      <c r="C143" s="267" t="s">
        <v>204</v>
      </c>
      <c r="D143" s="55" t="s">
        <v>189</v>
      </c>
      <c r="E143" s="56">
        <f t="shared" ref="E143:J143" si="13">E146</f>
        <v>8309.8160000000007</v>
      </c>
      <c r="F143" s="56">
        <f t="shared" si="13"/>
        <v>0</v>
      </c>
      <c r="G143" s="56">
        <f t="shared" si="13"/>
        <v>0</v>
      </c>
      <c r="H143" s="56">
        <f t="shared" si="13"/>
        <v>0</v>
      </c>
      <c r="I143" s="56">
        <f t="shared" si="13"/>
        <v>0</v>
      </c>
      <c r="J143" s="58">
        <f t="shared" si="13"/>
        <v>0</v>
      </c>
      <c r="K143" s="56">
        <f>K146</f>
        <v>0</v>
      </c>
      <c r="L143" s="57"/>
    </row>
    <row r="144" spans="1:12" ht="73.5" customHeight="1">
      <c r="A144" s="265"/>
      <c r="B144" s="287"/>
      <c r="C144" s="268"/>
      <c r="D144" s="158" t="s">
        <v>181</v>
      </c>
      <c r="E144" s="161">
        <v>0</v>
      </c>
      <c r="F144" s="161">
        <v>0</v>
      </c>
      <c r="G144" s="161">
        <v>0</v>
      </c>
      <c r="H144" s="161">
        <v>0</v>
      </c>
      <c r="I144" s="161">
        <v>0</v>
      </c>
      <c r="J144" s="166">
        <v>0</v>
      </c>
      <c r="K144" s="161">
        <v>0</v>
      </c>
      <c r="L144" s="57"/>
    </row>
    <row r="145" spans="1:12" ht="73.5" customHeight="1">
      <c r="A145" s="265"/>
      <c r="B145" s="287"/>
      <c r="C145" s="268"/>
      <c r="D145" s="158" t="s">
        <v>182</v>
      </c>
      <c r="E145" s="161">
        <v>0</v>
      </c>
      <c r="F145" s="161">
        <v>0</v>
      </c>
      <c r="G145" s="161">
        <v>0</v>
      </c>
      <c r="H145" s="161">
        <v>0</v>
      </c>
      <c r="I145" s="161">
        <v>0</v>
      </c>
      <c r="J145" s="166">
        <v>0</v>
      </c>
      <c r="K145" s="161">
        <v>0</v>
      </c>
      <c r="L145" s="57"/>
    </row>
    <row r="146" spans="1:12" ht="48" hidden="1" customHeight="1" outlineLevel="1">
      <c r="A146" s="265"/>
      <c r="B146" s="287"/>
      <c r="C146" s="268"/>
      <c r="D146" s="158" t="s">
        <v>183</v>
      </c>
      <c r="E146" s="161">
        <v>8309.8160000000007</v>
      </c>
      <c r="F146" s="161">
        <v>0</v>
      </c>
      <c r="G146" s="161">
        <v>0</v>
      </c>
      <c r="H146" s="161">
        <v>0</v>
      </c>
      <c r="I146" s="161">
        <v>0</v>
      </c>
      <c r="J146" s="166">
        <v>0</v>
      </c>
      <c r="K146" s="161">
        <v>0</v>
      </c>
      <c r="L146" s="57"/>
    </row>
    <row r="147" spans="1:12" ht="60" hidden="1" customHeight="1" outlineLevel="1">
      <c r="A147" s="265"/>
      <c r="B147" s="287"/>
      <c r="C147" s="268"/>
      <c r="D147" s="158" t="s">
        <v>184</v>
      </c>
      <c r="E147" s="161">
        <v>0</v>
      </c>
      <c r="F147" s="161">
        <v>0</v>
      </c>
      <c r="G147" s="161">
        <v>0</v>
      </c>
      <c r="H147" s="161">
        <v>0</v>
      </c>
      <c r="I147" s="161">
        <v>0</v>
      </c>
      <c r="J147" s="166">
        <v>0</v>
      </c>
      <c r="K147" s="161">
        <v>0</v>
      </c>
      <c r="L147" s="57"/>
    </row>
    <row r="148" spans="1:12" ht="60" hidden="1" customHeight="1" outlineLevel="1">
      <c r="A148" s="265"/>
      <c r="B148" s="287"/>
      <c r="C148" s="268"/>
      <c r="D148" s="158" t="s">
        <v>185</v>
      </c>
      <c r="E148" s="161">
        <v>0</v>
      </c>
      <c r="F148" s="161">
        <v>0</v>
      </c>
      <c r="G148" s="161">
        <v>0</v>
      </c>
      <c r="H148" s="161">
        <v>0</v>
      </c>
      <c r="I148" s="161">
        <v>0</v>
      </c>
      <c r="J148" s="166">
        <v>0</v>
      </c>
      <c r="K148" s="161">
        <v>0</v>
      </c>
      <c r="L148" s="57"/>
    </row>
    <row r="149" spans="1:12" ht="38.25" customHeight="1" collapsed="1">
      <c r="A149" s="266"/>
      <c r="B149" s="288"/>
      <c r="C149" s="269"/>
      <c r="D149" s="158" t="s">
        <v>186</v>
      </c>
      <c r="E149" s="161">
        <v>0</v>
      </c>
      <c r="F149" s="161">
        <v>0</v>
      </c>
      <c r="G149" s="161">
        <v>0</v>
      </c>
      <c r="H149" s="161">
        <v>0</v>
      </c>
      <c r="I149" s="161">
        <v>0</v>
      </c>
      <c r="J149" s="166">
        <v>0</v>
      </c>
      <c r="K149" s="161">
        <v>0</v>
      </c>
      <c r="L149" s="57"/>
    </row>
    <row r="150" spans="1:12" ht="38.25" customHeight="1">
      <c r="A150" s="289" t="s">
        <v>205</v>
      </c>
      <c r="B150" s="292" t="s">
        <v>206</v>
      </c>
      <c r="C150" s="295" t="s">
        <v>105</v>
      </c>
      <c r="D150" s="24" t="s">
        <v>189</v>
      </c>
      <c r="E150" s="61">
        <v>0</v>
      </c>
      <c r="F150" s="62">
        <v>0</v>
      </c>
      <c r="G150" s="62">
        <v>0</v>
      </c>
      <c r="H150" s="62">
        <v>0</v>
      </c>
      <c r="I150" s="62">
        <f>I151+I152+I153+I154</f>
        <v>24977.379999999997</v>
      </c>
      <c r="J150" s="63">
        <v>0</v>
      </c>
      <c r="K150" s="63">
        <v>0</v>
      </c>
      <c r="L150" s="57"/>
    </row>
    <row r="151" spans="1:12" ht="78" customHeight="1">
      <c r="A151" s="290"/>
      <c r="B151" s="293"/>
      <c r="C151" s="296"/>
      <c r="D151" s="160" t="s">
        <v>181</v>
      </c>
      <c r="E151" s="64">
        <v>0</v>
      </c>
      <c r="F151" s="65">
        <v>0</v>
      </c>
      <c r="G151" s="65">
        <v>0</v>
      </c>
      <c r="H151" s="65">
        <v>0</v>
      </c>
      <c r="I151" s="65">
        <v>21320.69</v>
      </c>
      <c r="J151" s="161">
        <v>0</v>
      </c>
      <c r="K151" s="161">
        <v>0</v>
      </c>
      <c r="L151" s="57">
        <f>21320.7+3656.7</f>
        <v>24977.4</v>
      </c>
    </row>
    <row r="152" spans="1:12" ht="78" customHeight="1">
      <c r="A152" s="290"/>
      <c r="B152" s="293"/>
      <c r="C152" s="296"/>
      <c r="D152" s="160" t="s">
        <v>182</v>
      </c>
      <c r="E152" s="64">
        <v>0</v>
      </c>
      <c r="F152" s="65">
        <v>0</v>
      </c>
      <c r="G152" s="65">
        <v>0</v>
      </c>
      <c r="H152" s="65">
        <v>0</v>
      </c>
      <c r="I152" s="65">
        <v>3656.69</v>
      </c>
      <c r="J152" s="161">
        <v>0</v>
      </c>
      <c r="K152" s="161">
        <v>0</v>
      </c>
      <c r="L152" s="57"/>
    </row>
    <row r="153" spans="1:12" ht="42.75" customHeight="1">
      <c r="A153" s="290"/>
      <c r="B153" s="293"/>
      <c r="C153" s="296"/>
      <c r="D153" s="160" t="s">
        <v>183</v>
      </c>
      <c r="E153" s="64">
        <v>0</v>
      </c>
      <c r="F153" s="65">
        <v>0</v>
      </c>
      <c r="G153" s="65">
        <v>0</v>
      </c>
      <c r="H153" s="65">
        <v>0</v>
      </c>
      <c r="I153" s="65">
        <v>0</v>
      </c>
      <c r="J153" s="161">
        <v>0</v>
      </c>
      <c r="K153" s="161">
        <v>0</v>
      </c>
      <c r="L153" s="57"/>
    </row>
    <row r="154" spans="1:12" ht="38.25" customHeight="1">
      <c r="A154" s="291"/>
      <c r="B154" s="294"/>
      <c r="C154" s="297"/>
      <c r="D154" s="160" t="s">
        <v>186</v>
      </c>
      <c r="E154" s="64">
        <v>0</v>
      </c>
      <c r="F154" s="65">
        <v>0</v>
      </c>
      <c r="G154" s="65">
        <v>0</v>
      </c>
      <c r="H154" s="65">
        <v>0</v>
      </c>
      <c r="I154" s="65">
        <v>0</v>
      </c>
      <c r="J154" s="161">
        <v>0</v>
      </c>
      <c r="K154" s="161">
        <v>0</v>
      </c>
      <c r="L154" s="57"/>
    </row>
    <row r="155" spans="1:12" ht="29.25" customHeight="1">
      <c r="A155" s="310" t="s">
        <v>207</v>
      </c>
      <c r="B155" s="311"/>
      <c r="C155" s="311"/>
      <c r="D155" s="311"/>
      <c r="E155" s="64"/>
      <c r="F155" s="65"/>
      <c r="G155" s="65"/>
      <c r="H155" s="65"/>
      <c r="I155" s="65"/>
      <c r="J155" s="65"/>
      <c r="K155" s="64"/>
      <c r="L155" s="57"/>
    </row>
    <row r="156" spans="1:12" ht="38.25" customHeight="1">
      <c r="A156" s="312" t="s">
        <v>208</v>
      </c>
      <c r="B156" s="301" t="s">
        <v>107</v>
      </c>
      <c r="C156" s="301" t="s">
        <v>114</v>
      </c>
      <c r="D156" s="24" t="s">
        <v>189</v>
      </c>
      <c r="E156" s="61">
        <v>0</v>
      </c>
      <c r="F156" s="62">
        <v>0</v>
      </c>
      <c r="G156" s="62">
        <v>0</v>
      </c>
      <c r="H156" s="62">
        <v>0</v>
      </c>
      <c r="I156" s="62">
        <v>24977.379999999997</v>
      </c>
      <c r="J156" s="165">
        <v>0</v>
      </c>
      <c r="K156" s="165">
        <v>0</v>
      </c>
      <c r="L156" s="57"/>
    </row>
    <row r="157" spans="1:12" ht="81.75" customHeight="1">
      <c r="A157" s="313"/>
      <c r="B157" s="302"/>
      <c r="C157" s="302"/>
      <c r="D157" s="160" t="s">
        <v>181</v>
      </c>
      <c r="E157" s="64">
        <v>0</v>
      </c>
      <c r="F157" s="65">
        <v>0</v>
      </c>
      <c r="G157" s="65">
        <v>0</v>
      </c>
      <c r="H157" s="65">
        <v>0</v>
      </c>
      <c r="I157" s="65">
        <v>21320.69</v>
      </c>
      <c r="J157" s="161">
        <v>0</v>
      </c>
      <c r="K157" s="161">
        <v>0</v>
      </c>
      <c r="L157" s="57"/>
    </row>
    <row r="158" spans="1:12" ht="69.75" customHeight="1">
      <c r="A158" s="313"/>
      <c r="B158" s="302"/>
      <c r="C158" s="302"/>
      <c r="D158" s="160" t="s">
        <v>182</v>
      </c>
      <c r="E158" s="64">
        <v>0</v>
      </c>
      <c r="F158" s="65">
        <v>0</v>
      </c>
      <c r="G158" s="65">
        <v>0</v>
      </c>
      <c r="H158" s="65">
        <v>0</v>
      </c>
      <c r="I158" s="65">
        <v>3656.69</v>
      </c>
      <c r="J158" s="161">
        <v>0</v>
      </c>
      <c r="K158" s="161">
        <v>0</v>
      </c>
      <c r="L158" s="57"/>
    </row>
    <row r="159" spans="1:12" ht="38.25" customHeight="1">
      <c r="A159" s="313"/>
      <c r="B159" s="302"/>
      <c r="C159" s="302"/>
      <c r="D159" s="160" t="s">
        <v>183</v>
      </c>
      <c r="E159" s="64">
        <v>0</v>
      </c>
      <c r="F159" s="65">
        <v>0</v>
      </c>
      <c r="G159" s="65">
        <v>0</v>
      </c>
      <c r="H159" s="65">
        <v>0</v>
      </c>
      <c r="I159" s="65">
        <v>0</v>
      </c>
      <c r="J159" s="161">
        <v>0</v>
      </c>
      <c r="K159" s="161">
        <v>0</v>
      </c>
      <c r="L159" s="57"/>
    </row>
    <row r="160" spans="1:12" ht="38.25" customHeight="1">
      <c r="A160" s="313"/>
      <c r="B160" s="302"/>
      <c r="C160" s="302"/>
      <c r="D160" s="160" t="s">
        <v>186</v>
      </c>
      <c r="E160" s="64">
        <v>0</v>
      </c>
      <c r="F160" s="65">
        <v>0</v>
      </c>
      <c r="G160" s="65">
        <v>0</v>
      </c>
      <c r="H160" s="65">
        <v>0</v>
      </c>
      <c r="I160" s="65">
        <v>0</v>
      </c>
      <c r="J160" s="161">
        <v>0</v>
      </c>
      <c r="K160" s="161">
        <v>0</v>
      </c>
      <c r="L160" s="57"/>
    </row>
    <row r="161" spans="1:12" ht="27" customHeight="1">
      <c r="A161" s="298" t="s">
        <v>108</v>
      </c>
      <c r="B161" s="314"/>
      <c r="C161" s="315"/>
      <c r="D161" s="24" t="s">
        <v>189</v>
      </c>
      <c r="E161" s="66">
        <v>0</v>
      </c>
      <c r="F161" s="67">
        <v>0</v>
      </c>
      <c r="G161" s="67">
        <v>0</v>
      </c>
      <c r="H161" s="67">
        <v>0</v>
      </c>
      <c r="I161" s="67">
        <v>24228.059999999998</v>
      </c>
      <c r="J161" s="165">
        <v>0</v>
      </c>
      <c r="K161" s="165">
        <v>0</v>
      </c>
      <c r="L161" s="57"/>
    </row>
    <row r="162" spans="1:12" ht="75" customHeight="1">
      <c r="A162" s="301" t="s">
        <v>209</v>
      </c>
      <c r="B162" s="301" t="s">
        <v>110</v>
      </c>
      <c r="C162" s="301" t="s">
        <v>105</v>
      </c>
      <c r="D162" s="160" t="s">
        <v>181</v>
      </c>
      <c r="E162" s="64">
        <v>0</v>
      </c>
      <c r="F162" s="65">
        <v>0</v>
      </c>
      <c r="G162" s="65">
        <v>0</v>
      </c>
      <c r="H162" s="65">
        <v>0</v>
      </c>
      <c r="I162" s="65">
        <v>21320.69</v>
      </c>
      <c r="J162" s="161">
        <v>0</v>
      </c>
      <c r="K162" s="161">
        <v>0</v>
      </c>
      <c r="L162" s="57"/>
    </row>
    <row r="163" spans="1:12" ht="75.75" customHeight="1">
      <c r="A163" s="302"/>
      <c r="B163" s="302"/>
      <c r="C163" s="302"/>
      <c r="D163" s="160" t="s">
        <v>182</v>
      </c>
      <c r="E163" s="64">
        <v>0</v>
      </c>
      <c r="F163" s="65"/>
      <c r="G163" s="65"/>
      <c r="H163" s="65"/>
      <c r="I163" s="65">
        <v>2907.37</v>
      </c>
      <c r="J163" s="161">
        <v>0</v>
      </c>
      <c r="K163" s="161">
        <v>0</v>
      </c>
      <c r="L163" s="57"/>
    </row>
    <row r="164" spans="1:12" ht="43.5" customHeight="1">
      <c r="A164" s="302"/>
      <c r="B164" s="302"/>
      <c r="C164" s="302"/>
      <c r="D164" s="160" t="s">
        <v>183</v>
      </c>
      <c r="E164" s="64">
        <v>0</v>
      </c>
      <c r="F164" s="65">
        <v>0</v>
      </c>
      <c r="G164" s="65">
        <v>0</v>
      </c>
      <c r="H164" s="65">
        <v>0</v>
      </c>
      <c r="I164" s="65">
        <v>0</v>
      </c>
      <c r="J164" s="161">
        <v>0</v>
      </c>
      <c r="K164" s="161">
        <v>0</v>
      </c>
      <c r="L164" s="57"/>
    </row>
    <row r="165" spans="1:12" ht="84" customHeight="1">
      <c r="A165" s="303"/>
      <c r="B165" s="303"/>
      <c r="C165" s="303"/>
      <c r="D165" s="160" t="s">
        <v>186</v>
      </c>
      <c r="E165" s="64">
        <v>0</v>
      </c>
      <c r="F165" s="65">
        <v>0</v>
      </c>
      <c r="G165" s="65">
        <v>0</v>
      </c>
      <c r="H165" s="65">
        <v>0</v>
      </c>
      <c r="I165" s="65">
        <v>0</v>
      </c>
      <c r="J165" s="161">
        <v>0</v>
      </c>
      <c r="K165" s="161">
        <v>0</v>
      </c>
      <c r="L165" s="57"/>
    </row>
    <row r="166" spans="1:12" ht="26.25" customHeight="1">
      <c r="A166" s="298" t="s">
        <v>111</v>
      </c>
      <c r="B166" s="299"/>
      <c r="C166" s="300"/>
      <c r="D166" s="24" t="s">
        <v>189</v>
      </c>
      <c r="E166" s="61">
        <v>0</v>
      </c>
      <c r="F166" s="62">
        <v>0</v>
      </c>
      <c r="G166" s="62">
        <v>0</v>
      </c>
      <c r="H166" s="62">
        <v>0</v>
      </c>
      <c r="I166" s="62">
        <v>749.32</v>
      </c>
      <c r="J166" s="56">
        <v>0</v>
      </c>
      <c r="K166" s="56">
        <v>0</v>
      </c>
      <c r="L166" s="57"/>
    </row>
    <row r="167" spans="1:12" ht="76.5" customHeight="1">
      <c r="A167" s="301" t="s">
        <v>210</v>
      </c>
      <c r="B167" s="295" t="s">
        <v>211</v>
      </c>
      <c r="C167" s="295" t="s">
        <v>114</v>
      </c>
      <c r="D167" s="160" t="s">
        <v>181</v>
      </c>
      <c r="E167" s="64">
        <v>0</v>
      </c>
      <c r="F167" s="65">
        <v>0</v>
      </c>
      <c r="G167" s="65">
        <v>0</v>
      </c>
      <c r="H167" s="65">
        <v>0</v>
      </c>
      <c r="I167" s="65">
        <v>0</v>
      </c>
      <c r="J167" s="161">
        <v>0</v>
      </c>
      <c r="K167" s="161">
        <v>0</v>
      </c>
      <c r="L167" s="57"/>
    </row>
    <row r="168" spans="1:12" ht="69.75" customHeight="1">
      <c r="A168" s="302"/>
      <c r="B168" s="304"/>
      <c r="C168" s="304"/>
      <c r="D168" s="160" t="s">
        <v>182</v>
      </c>
      <c r="E168" s="64">
        <v>0</v>
      </c>
      <c r="F168" s="65">
        <v>0</v>
      </c>
      <c r="G168" s="65">
        <v>0</v>
      </c>
      <c r="H168" s="65">
        <v>0</v>
      </c>
      <c r="I168" s="65">
        <v>749.32</v>
      </c>
      <c r="J168" s="161">
        <v>0</v>
      </c>
      <c r="K168" s="161">
        <v>0</v>
      </c>
      <c r="L168" s="57"/>
    </row>
    <row r="169" spans="1:12" ht="45.75" customHeight="1">
      <c r="A169" s="302"/>
      <c r="B169" s="304"/>
      <c r="C169" s="304"/>
      <c r="D169" s="160" t="s">
        <v>183</v>
      </c>
      <c r="E169" s="64">
        <v>0</v>
      </c>
      <c r="F169" s="65">
        <v>0</v>
      </c>
      <c r="G169" s="65">
        <v>0</v>
      </c>
      <c r="H169" s="65">
        <v>0</v>
      </c>
      <c r="I169" s="65">
        <v>0</v>
      </c>
      <c r="J169" s="161">
        <v>0</v>
      </c>
      <c r="K169" s="161">
        <v>0</v>
      </c>
      <c r="L169" s="57"/>
    </row>
    <row r="170" spans="1:12" ht="38.25" customHeight="1">
      <c r="A170" s="303"/>
      <c r="B170" s="305"/>
      <c r="C170" s="305"/>
      <c r="D170" s="160" t="s">
        <v>186</v>
      </c>
      <c r="E170" s="64">
        <v>0</v>
      </c>
      <c r="F170" s="65">
        <v>0</v>
      </c>
      <c r="G170" s="65">
        <v>0</v>
      </c>
      <c r="H170" s="65">
        <v>0</v>
      </c>
      <c r="I170" s="65">
        <v>0</v>
      </c>
      <c r="J170" s="161">
        <v>0</v>
      </c>
      <c r="K170" s="161">
        <v>0</v>
      </c>
      <c r="L170" s="57"/>
    </row>
    <row r="171" spans="1:12" ht="27.75" customHeight="1">
      <c r="A171" s="306" t="s">
        <v>212</v>
      </c>
      <c r="B171" s="307"/>
      <c r="C171" s="307"/>
      <c r="D171" s="307"/>
      <c r="E171" s="307"/>
      <c r="F171" s="307"/>
      <c r="G171" s="307"/>
      <c r="H171" s="307"/>
      <c r="I171" s="307"/>
      <c r="J171" s="308"/>
      <c r="K171" s="309"/>
      <c r="L171" s="57"/>
    </row>
    <row r="172" spans="1:12" ht="25.5" customHeight="1">
      <c r="A172" s="264" t="s">
        <v>118</v>
      </c>
      <c r="B172" s="267" t="s">
        <v>213</v>
      </c>
      <c r="C172" s="267" t="s">
        <v>60</v>
      </c>
      <c r="D172" s="55" t="s">
        <v>189</v>
      </c>
      <c r="E172" s="63">
        <v>0</v>
      </c>
      <c r="F172" s="56">
        <f>F175</f>
        <v>7079.0510000000004</v>
      </c>
      <c r="G172" s="56">
        <f>G175</f>
        <v>7263</v>
      </c>
      <c r="H172" s="56">
        <f>H175</f>
        <v>7075</v>
      </c>
      <c r="I172" s="56">
        <f>I173+I174+I175+I176+I177+I178</f>
        <v>6500</v>
      </c>
      <c r="J172" s="56">
        <f>J173+J174+J175+J176+J177+J178</f>
        <v>6500</v>
      </c>
      <c r="K172" s="56">
        <f>K173+K174+K175+K176+K177+K178</f>
        <v>6500</v>
      </c>
      <c r="L172" s="57"/>
    </row>
    <row r="173" spans="1:12" ht="73.5" customHeight="1">
      <c r="A173" s="265"/>
      <c r="B173" s="268"/>
      <c r="C173" s="268"/>
      <c r="D173" s="158" t="s">
        <v>181</v>
      </c>
      <c r="E173" s="161">
        <v>0</v>
      </c>
      <c r="F173" s="161">
        <v>0</v>
      </c>
      <c r="G173" s="161">
        <v>0</v>
      </c>
      <c r="H173" s="161">
        <v>0</v>
      </c>
      <c r="I173" s="161">
        <v>0</v>
      </c>
      <c r="J173" s="166">
        <v>0</v>
      </c>
      <c r="K173" s="161">
        <v>0</v>
      </c>
      <c r="L173" s="57"/>
    </row>
    <row r="174" spans="1:12" ht="75.75" customHeight="1" outlineLevel="1">
      <c r="A174" s="265"/>
      <c r="B174" s="268"/>
      <c r="C174" s="268"/>
      <c r="D174" s="158" t="s">
        <v>182</v>
      </c>
      <c r="E174" s="161">
        <v>0</v>
      </c>
      <c r="F174" s="161">
        <v>0</v>
      </c>
      <c r="G174" s="161">
        <v>0</v>
      </c>
      <c r="H174" s="161">
        <v>0</v>
      </c>
      <c r="I174" s="161"/>
      <c r="J174" s="166">
        <v>0</v>
      </c>
      <c r="K174" s="161">
        <v>0</v>
      </c>
      <c r="L174" s="57"/>
    </row>
    <row r="175" spans="1:12" ht="39" customHeight="1" outlineLevel="1">
      <c r="A175" s="265"/>
      <c r="B175" s="268"/>
      <c r="C175" s="268"/>
      <c r="D175" s="158" t="s">
        <v>183</v>
      </c>
      <c r="E175" s="161">
        <v>0</v>
      </c>
      <c r="F175" s="161">
        <v>7079.0510000000004</v>
      </c>
      <c r="G175" s="161">
        <v>7263</v>
      </c>
      <c r="H175" s="161">
        <v>7075</v>
      </c>
      <c r="I175" s="161">
        <v>6500</v>
      </c>
      <c r="J175" s="161">
        <v>6500</v>
      </c>
      <c r="K175" s="161">
        <v>6500</v>
      </c>
      <c r="L175" s="57"/>
    </row>
    <row r="176" spans="1:12" ht="55.5" customHeight="1" outlineLevel="1">
      <c r="A176" s="265"/>
      <c r="B176" s="268"/>
      <c r="C176" s="268"/>
      <c r="D176" s="158" t="s">
        <v>184</v>
      </c>
      <c r="E176" s="161">
        <v>0</v>
      </c>
      <c r="F176" s="161">
        <v>0</v>
      </c>
      <c r="G176" s="161">
        <v>0</v>
      </c>
      <c r="H176" s="161">
        <v>0</v>
      </c>
      <c r="I176" s="161">
        <v>0</v>
      </c>
      <c r="J176" s="166">
        <v>0</v>
      </c>
      <c r="K176" s="161">
        <v>0</v>
      </c>
      <c r="L176" s="57"/>
    </row>
    <row r="177" spans="1:12" ht="55.5" customHeight="1">
      <c r="A177" s="265"/>
      <c r="B177" s="268"/>
      <c r="C177" s="268"/>
      <c r="D177" s="158" t="s">
        <v>185</v>
      </c>
      <c r="E177" s="161">
        <v>0</v>
      </c>
      <c r="F177" s="161">
        <v>0</v>
      </c>
      <c r="G177" s="161">
        <v>0</v>
      </c>
      <c r="H177" s="161">
        <v>0</v>
      </c>
      <c r="I177" s="161">
        <v>0</v>
      </c>
      <c r="J177" s="166">
        <v>0</v>
      </c>
      <c r="K177" s="161">
        <v>0</v>
      </c>
      <c r="L177" s="57"/>
    </row>
    <row r="178" spans="1:12" ht="35.25" customHeight="1">
      <c r="A178" s="266"/>
      <c r="B178" s="269"/>
      <c r="C178" s="269"/>
      <c r="D178" s="158" t="s">
        <v>186</v>
      </c>
      <c r="E178" s="161">
        <v>0</v>
      </c>
      <c r="F178" s="161">
        <v>0</v>
      </c>
      <c r="G178" s="161">
        <v>0</v>
      </c>
      <c r="H178" s="161">
        <v>0</v>
      </c>
      <c r="I178" s="161">
        <v>0</v>
      </c>
      <c r="J178" s="166">
        <v>0</v>
      </c>
      <c r="K178" s="161">
        <v>0</v>
      </c>
      <c r="L178" s="57"/>
    </row>
    <row r="179" spans="1:12" ht="34.5" customHeight="1">
      <c r="A179" s="264" t="s">
        <v>121</v>
      </c>
      <c r="B179" s="267" t="s">
        <v>393</v>
      </c>
      <c r="C179" s="267" t="s">
        <v>60</v>
      </c>
      <c r="D179" s="55" t="s">
        <v>189</v>
      </c>
      <c r="E179" s="56">
        <f>SUM(E180:E185)</f>
        <v>279.00031999999999</v>
      </c>
      <c r="F179" s="56">
        <f t="shared" ref="F179:K179" si="14">SUM(F180:F185)</f>
        <v>700</v>
      </c>
      <c r="G179" s="56">
        <f t="shared" si="14"/>
        <v>2700</v>
      </c>
      <c r="H179" s="56">
        <f t="shared" si="14"/>
        <v>0</v>
      </c>
      <c r="I179" s="56">
        <f>SUM(I180:I185)</f>
        <v>1900</v>
      </c>
      <c r="J179" s="56">
        <f t="shared" si="14"/>
        <v>1600</v>
      </c>
      <c r="K179" s="56">
        <f t="shared" si="14"/>
        <v>1600</v>
      </c>
      <c r="L179" s="57"/>
    </row>
    <row r="180" spans="1:12" ht="75.75" customHeight="1">
      <c r="A180" s="265"/>
      <c r="B180" s="268"/>
      <c r="C180" s="268"/>
      <c r="D180" s="158" t="s">
        <v>181</v>
      </c>
      <c r="E180" s="161">
        <v>0</v>
      </c>
      <c r="F180" s="161">
        <v>0</v>
      </c>
      <c r="G180" s="161">
        <v>0</v>
      </c>
      <c r="H180" s="161">
        <v>0</v>
      </c>
      <c r="I180" s="161">
        <v>0</v>
      </c>
      <c r="J180" s="166">
        <v>0</v>
      </c>
      <c r="K180" s="161">
        <v>0</v>
      </c>
      <c r="L180" s="57"/>
    </row>
    <row r="181" spans="1:12" ht="73.5" customHeight="1" outlineLevel="1">
      <c r="A181" s="265"/>
      <c r="B181" s="268"/>
      <c r="C181" s="268"/>
      <c r="D181" s="158" t="s">
        <v>182</v>
      </c>
      <c r="E181" s="161">
        <v>0</v>
      </c>
      <c r="F181" s="161">
        <v>0</v>
      </c>
      <c r="G181" s="161">
        <v>0</v>
      </c>
      <c r="H181" s="161">
        <v>0</v>
      </c>
      <c r="I181" s="161">
        <v>0</v>
      </c>
      <c r="J181" s="166">
        <v>0</v>
      </c>
      <c r="K181" s="161">
        <v>0</v>
      </c>
      <c r="L181" s="57"/>
    </row>
    <row r="182" spans="1:12" ht="40.5" customHeight="1" outlineLevel="1">
      <c r="A182" s="265"/>
      <c r="B182" s="268"/>
      <c r="C182" s="268"/>
      <c r="D182" s="158" t="s">
        <v>183</v>
      </c>
      <c r="E182" s="161">
        <v>279.00031999999999</v>
      </c>
      <c r="F182" s="161">
        <v>700</v>
      </c>
      <c r="G182" s="161">
        <v>2700</v>
      </c>
      <c r="H182" s="161">
        <v>0</v>
      </c>
      <c r="I182" s="161">
        <v>1900</v>
      </c>
      <c r="J182" s="166">
        <v>1600</v>
      </c>
      <c r="K182" s="161">
        <v>1600</v>
      </c>
      <c r="L182" s="57"/>
    </row>
    <row r="183" spans="1:12" ht="56.25" customHeight="1" outlineLevel="1">
      <c r="A183" s="265"/>
      <c r="B183" s="268"/>
      <c r="C183" s="268"/>
      <c r="D183" s="158" t="s">
        <v>184</v>
      </c>
      <c r="E183" s="161">
        <v>0</v>
      </c>
      <c r="F183" s="161">
        <v>0</v>
      </c>
      <c r="G183" s="161">
        <v>0</v>
      </c>
      <c r="H183" s="161">
        <v>0</v>
      </c>
      <c r="I183" s="161">
        <v>0</v>
      </c>
      <c r="J183" s="166">
        <v>0</v>
      </c>
      <c r="K183" s="161">
        <v>0</v>
      </c>
      <c r="L183" s="57"/>
    </row>
    <row r="184" spans="1:12" ht="59.25" customHeight="1">
      <c r="A184" s="265"/>
      <c r="B184" s="268"/>
      <c r="C184" s="268"/>
      <c r="D184" s="158" t="s">
        <v>185</v>
      </c>
      <c r="E184" s="161">
        <v>0</v>
      </c>
      <c r="F184" s="161">
        <v>0</v>
      </c>
      <c r="G184" s="161">
        <v>0</v>
      </c>
      <c r="H184" s="161">
        <v>0</v>
      </c>
      <c r="I184" s="161">
        <v>0</v>
      </c>
      <c r="J184" s="166">
        <v>0</v>
      </c>
      <c r="K184" s="161">
        <v>0</v>
      </c>
      <c r="L184" s="57"/>
    </row>
    <row r="185" spans="1:12" ht="42" customHeight="1">
      <c r="A185" s="266"/>
      <c r="B185" s="269"/>
      <c r="C185" s="269"/>
      <c r="D185" s="158" t="s">
        <v>186</v>
      </c>
      <c r="E185" s="161">
        <v>0</v>
      </c>
      <c r="F185" s="161">
        <v>0</v>
      </c>
      <c r="G185" s="161">
        <v>0</v>
      </c>
      <c r="H185" s="161">
        <v>0</v>
      </c>
      <c r="I185" s="161">
        <v>0</v>
      </c>
      <c r="J185" s="166">
        <v>0</v>
      </c>
      <c r="K185" s="161">
        <v>0</v>
      </c>
      <c r="L185" s="57"/>
    </row>
    <row r="186" spans="1:12" ht="29.25" customHeight="1">
      <c r="A186" s="264" t="s">
        <v>124</v>
      </c>
      <c r="B186" s="267" t="s">
        <v>214</v>
      </c>
      <c r="C186" s="267" t="s">
        <v>215</v>
      </c>
      <c r="D186" s="55" t="s">
        <v>189</v>
      </c>
      <c r="E186" s="56">
        <f>E189</f>
        <v>0</v>
      </c>
      <c r="F186" s="56">
        <f>F189</f>
        <v>656.82097999999996</v>
      </c>
      <c r="G186" s="56">
        <v>1131.03</v>
      </c>
      <c r="H186" s="56">
        <f>H189</f>
        <v>3021.24</v>
      </c>
      <c r="I186" s="56">
        <f>I189</f>
        <v>3230.1237099999998</v>
      </c>
      <c r="J186" s="58">
        <f>J189</f>
        <v>0</v>
      </c>
      <c r="K186" s="56">
        <f>K189</f>
        <v>0</v>
      </c>
      <c r="L186" s="57"/>
    </row>
    <row r="187" spans="1:12" ht="80.25" customHeight="1">
      <c r="A187" s="265"/>
      <c r="B187" s="268"/>
      <c r="C187" s="268"/>
      <c r="D187" s="158" t="s">
        <v>181</v>
      </c>
      <c r="E187" s="161">
        <v>0</v>
      </c>
      <c r="F187" s="161">
        <v>0</v>
      </c>
      <c r="G187" s="161">
        <v>0</v>
      </c>
      <c r="H187" s="161">
        <v>0</v>
      </c>
      <c r="I187" s="161">
        <v>0</v>
      </c>
      <c r="J187" s="166">
        <v>0</v>
      </c>
      <c r="K187" s="161">
        <v>0</v>
      </c>
      <c r="L187" s="57"/>
    </row>
    <row r="188" spans="1:12" ht="74.25" customHeight="1">
      <c r="A188" s="265"/>
      <c r="B188" s="268"/>
      <c r="C188" s="268"/>
      <c r="D188" s="158" t="s">
        <v>182</v>
      </c>
      <c r="E188" s="161">
        <v>0</v>
      </c>
      <c r="F188" s="161">
        <v>0</v>
      </c>
      <c r="G188" s="161">
        <v>0</v>
      </c>
      <c r="H188" s="161">
        <v>0</v>
      </c>
      <c r="I188" s="161">
        <v>0</v>
      </c>
      <c r="J188" s="166">
        <v>0</v>
      </c>
      <c r="K188" s="161">
        <v>0</v>
      </c>
      <c r="L188" s="57"/>
    </row>
    <row r="189" spans="1:12" ht="39" customHeight="1">
      <c r="A189" s="265"/>
      <c r="B189" s="268"/>
      <c r="C189" s="268"/>
      <c r="D189" s="158" t="s">
        <v>183</v>
      </c>
      <c r="E189" s="161">
        <v>0</v>
      </c>
      <c r="F189" s="161">
        <v>656.82097999999996</v>
      </c>
      <c r="G189" s="161">
        <v>1131.03</v>
      </c>
      <c r="H189" s="161">
        <v>3021.24</v>
      </c>
      <c r="I189" s="161">
        <f>(3302000-71876.29)/1000</f>
        <v>3230.1237099999998</v>
      </c>
      <c r="J189" s="166">
        <v>0</v>
      </c>
      <c r="K189" s="161">
        <v>0</v>
      </c>
      <c r="L189" s="57"/>
    </row>
    <row r="190" spans="1:12" ht="58.5" customHeight="1">
      <c r="A190" s="265"/>
      <c r="B190" s="268"/>
      <c r="C190" s="268"/>
      <c r="D190" s="158" t="s">
        <v>184</v>
      </c>
      <c r="E190" s="161">
        <v>0</v>
      </c>
      <c r="F190" s="161">
        <v>0</v>
      </c>
      <c r="G190" s="161">
        <v>0</v>
      </c>
      <c r="H190" s="161">
        <v>0</v>
      </c>
      <c r="I190" s="161">
        <v>0</v>
      </c>
      <c r="J190" s="166">
        <v>0</v>
      </c>
      <c r="K190" s="161">
        <v>0</v>
      </c>
      <c r="L190" s="57"/>
    </row>
    <row r="191" spans="1:12" ht="60.75" customHeight="1">
      <c r="A191" s="265"/>
      <c r="B191" s="268"/>
      <c r="C191" s="268"/>
      <c r="D191" s="158" t="s">
        <v>185</v>
      </c>
      <c r="E191" s="161">
        <v>0</v>
      </c>
      <c r="F191" s="161">
        <v>0</v>
      </c>
      <c r="G191" s="161">
        <v>0</v>
      </c>
      <c r="H191" s="161">
        <v>0</v>
      </c>
      <c r="I191" s="161">
        <v>0</v>
      </c>
      <c r="J191" s="166">
        <v>0</v>
      </c>
      <c r="K191" s="161">
        <v>0</v>
      </c>
      <c r="L191" s="57"/>
    </row>
    <row r="192" spans="1:12" ht="40.5" customHeight="1">
      <c r="A192" s="266"/>
      <c r="B192" s="269"/>
      <c r="C192" s="269"/>
      <c r="D192" s="158" t="s">
        <v>186</v>
      </c>
      <c r="E192" s="161">
        <v>0</v>
      </c>
      <c r="F192" s="161">
        <v>0</v>
      </c>
      <c r="G192" s="161">
        <v>0</v>
      </c>
      <c r="H192" s="161">
        <v>0</v>
      </c>
      <c r="I192" s="161">
        <v>0</v>
      </c>
      <c r="J192" s="166">
        <v>0</v>
      </c>
      <c r="K192" s="161">
        <v>0</v>
      </c>
      <c r="L192" s="57"/>
    </row>
    <row r="193" spans="1:12" ht="36" customHeight="1">
      <c r="A193" s="264" t="s">
        <v>127</v>
      </c>
      <c r="B193" s="316" t="s">
        <v>216</v>
      </c>
      <c r="C193" s="267" t="s">
        <v>217</v>
      </c>
      <c r="D193" s="55" t="s">
        <v>189</v>
      </c>
      <c r="E193" s="56">
        <f>E196+SUM(E194:E199)</f>
        <v>0</v>
      </c>
      <c r="F193" s="56">
        <f t="shared" ref="F193:K193" si="15">SUM(F194:F199)</f>
        <v>100</v>
      </c>
      <c r="G193" s="56">
        <f t="shared" si="15"/>
        <v>0</v>
      </c>
      <c r="H193" s="56">
        <f t="shared" si="15"/>
        <v>0</v>
      </c>
      <c r="I193" s="56">
        <f t="shared" si="15"/>
        <v>170</v>
      </c>
      <c r="J193" s="56">
        <f t="shared" si="15"/>
        <v>0</v>
      </c>
      <c r="K193" s="56">
        <f t="shared" si="15"/>
        <v>0</v>
      </c>
      <c r="L193" s="57"/>
    </row>
    <row r="194" spans="1:12" ht="69" customHeight="1">
      <c r="A194" s="265"/>
      <c r="B194" s="317"/>
      <c r="C194" s="268"/>
      <c r="D194" s="158" t="s">
        <v>181</v>
      </c>
      <c r="E194" s="161">
        <v>0</v>
      </c>
      <c r="F194" s="161">
        <v>0</v>
      </c>
      <c r="G194" s="161">
        <v>0</v>
      </c>
      <c r="H194" s="161">
        <v>0</v>
      </c>
      <c r="I194" s="161">
        <v>0</v>
      </c>
      <c r="J194" s="166">
        <v>0</v>
      </c>
      <c r="K194" s="161">
        <v>0</v>
      </c>
      <c r="L194" s="57"/>
    </row>
    <row r="195" spans="1:12" ht="70.5" customHeight="1">
      <c r="A195" s="265"/>
      <c r="B195" s="317"/>
      <c r="C195" s="268"/>
      <c r="D195" s="158" t="s">
        <v>182</v>
      </c>
      <c r="E195" s="161">
        <v>0</v>
      </c>
      <c r="F195" s="161">
        <v>0</v>
      </c>
      <c r="G195" s="161">
        <v>0</v>
      </c>
      <c r="H195" s="161">
        <v>0</v>
      </c>
      <c r="I195" s="161">
        <v>0</v>
      </c>
      <c r="J195" s="166">
        <v>0</v>
      </c>
      <c r="K195" s="161">
        <v>0</v>
      </c>
      <c r="L195" s="57"/>
    </row>
    <row r="196" spans="1:12" ht="43.5" customHeight="1">
      <c r="A196" s="265"/>
      <c r="B196" s="317"/>
      <c r="C196" s="268"/>
      <c r="D196" s="158" t="s">
        <v>183</v>
      </c>
      <c r="E196" s="161">
        <v>0</v>
      </c>
      <c r="F196" s="161">
        <v>100</v>
      </c>
      <c r="G196" s="161">
        <v>0</v>
      </c>
      <c r="H196" s="161">
        <v>0</v>
      </c>
      <c r="I196" s="161">
        <v>170</v>
      </c>
      <c r="J196" s="161">
        <v>0</v>
      </c>
      <c r="K196" s="161">
        <v>0</v>
      </c>
      <c r="L196" s="57"/>
    </row>
    <row r="197" spans="1:12" ht="60" customHeight="1">
      <c r="A197" s="265"/>
      <c r="B197" s="317"/>
      <c r="C197" s="268"/>
      <c r="D197" s="158" t="s">
        <v>184</v>
      </c>
      <c r="E197" s="161">
        <v>0</v>
      </c>
      <c r="F197" s="161">
        <v>0</v>
      </c>
      <c r="G197" s="161">
        <v>0</v>
      </c>
      <c r="H197" s="161">
        <v>0</v>
      </c>
      <c r="I197" s="161">
        <v>0</v>
      </c>
      <c r="J197" s="166">
        <v>0</v>
      </c>
      <c r="K197" s="161">
        <v>0</v>
      </c>
      <c r="L197" s="57"/>
    </row>
    <row r="198" spans="1:12" ht="57" customHeight="1">
      <c r="A198" s="265"/>
      <c r="B198" s="317"/>
      <c r="C198" s="268"/>
      <c r="D198" s="158" t="s">
        <v>185</v>
      </c>
      <c r="E198" s="161">
        <v>0</v>
      </c>
      <c r="F198" s="161">
        <v>0</v>
      </c>
      <c r="G198" s="161">
        <v>0</v>
      </c>
      <c r="H198" s="161">
        <v>0</v>
      </c>
      <c r="I198" s="161">
        <v>0</v>
      </c>
      <c r="J198" s="166">
        <v>0</v>
      </c>
      <c r="K198" s="161">
        <v>0</v>
      </c>
      <c r="L198" s="57"/>
    </row>
    <row r="199" spans="1:12" ht="36.75" customHeight="1">
      <c r="A199" s="266"/>
      <c r="B199" s="318"/>
      <c r="C199" s="269"/>
      <c r="D199" s="158" t="s">
        <v>186</v>
      </c>
      <c r="E199" s="161">
        <v>0</v>
      </c>
      <c r="F199" s="161">
        <v>0</v>
      </c>
      <c r="G199" s="161">
        <v>0</v>
      </c>
      <c r="H199" s="161">
        <v>0</v>
      </c>
      <c r="I199" s="161">
        <v>0</v>
      </c>
      <c r="J199" s="166">
        <v>0</v>
      </c>
      <c r="K199" s="161">
        <v>0</v>
      </c>
      <c r="L199" s="57"/>
    </row>
    <row r="200" spans="1:12" ht="36.75" customHeight="1">
      <c r="A200" s="264" t="s">
        <v>130</v>
      </c>
      <c r="B200" s="319" t="s">
        <v>394</v>
      </c>
      <c r="C200" s="286" t="s">
        <v>217</v>
      </c>
      <c r="D200" s="55" t="s">
        <v>189</v>
      </c>
      <c r="E200" s="56">
        <f>E203+SUM(E201:E206)</f>
        <v>0</v>
      </c>
      <c r="F200" s="56">
        <v>0</v>
      </c>
      <c r="G200" s="56">
        <f t="shared" ref="G200:K200" si="16">SUM(G201:G206)</f>
        <v>0</v>
      </c>
      <c r="H200" s="56">
        <f t="shared" si="16"/>
        <v>0</v>
      </c>
      <c r="I200" s="56">
        <f t="shared" si="16"/>
        <v>30</v>
      </c>
      <c r="J200" s="56">
        <f t="shared" si="16"/>
        <v>0</v>
      </c>
      <c r="K200" s="56">
        <f t="shared" si="16"/>
        <v>0</v>
      </c>
      <c r="L200" s="57"/>
    </row>
    <row r="201" spans="1:12" ht="36.75" customHeight="1">
      <c r="A201" s="265"/>
      <c r="B201" s="320"/>
      <c r="C201" s="287"/>
      <c r="D201" s="158" t="s">
        <v>181</v>
      </c>
      <c r="E201" s="161">
        <v>0</v>
      </c>
      <c r="F201" s="161">
        <v>0</v>
      </c>
      <c r="G201" s="161">
        <v>0</v>
      </c>
      <c r="H201" s="161">
        <v>0</v>
      </c>
      <c r="I201" s="161">
        <v>0</v>
      </c>
      <c r="J201" s="166">
        <v>0</v>
      </c>
      <c r="K201" s="161">
        <v>0</v>
      </c>
      <c r="L201" s="57"/>
    </row>
    <row r="202" spans="1:12" ht="36.75" customHeight="1">
      <c r="A202" s="265"/>
      <c r="B202" s="320"/>
      <c r="C202" s="287"/>
      <c r="D202" s="158" t="s">
        <v>182</v>
      </c>
      <c r="E202" s="161">
        <v>0</v>
      </c>
      <c r="F202" s="161">
        <v>0</v>
      </c>
      <c r="G202" s="161">
        <v>0</v>
      </c>
      <c r="H202" s="161">
        <v>0</v>
      </c>
      <c r="I202" s="161">
        <v>0</v>
      </c>
      <c r="J202" s="166">
        <v>0</v>
      </c>
      <c r="K202" s="161">
        <v>0</v>
      </c>
      <c r="L202" s="57"/>
    </row>
    <row r="203" spans="1:12" ht="36.75" customHeight="1">
      <c r="A203" s="265"/>
      <c r="B203" s="320"/>
      <c r="C203" s="287"/>
      <c r="D203" s="158" t="s">
        <v>183</v>
      </c>
      <c r="E203" s="161">
        <v>0</v>
      </c>
      <c r="F203" s="161">
        <v>100</v>
      </c>
      <c r="G203" s="161">
        <v>0</v>
      </c>
      <c r="H203" s="161">
        <v>0</v>
      </c>
      <c r="I203" s="161">
        <f>10+20</f>
        <v>30</v>
      </c>
      <c r="J203" s="161">
        <v>0</v>
      </c>
      <c r="K203" s="161">
        <v>0</v>
      </c>
      <c r="L203" s="57"/>
    </row>
    <row r="204" spans="1:12" ht="36.75" customHeight="1">
      <c r="A204" s="265"/>
      <c r="B204" s="320"/>
      <c r="C204" s="287"/>
      <c r="D204" s="158" t="s">
        <v>184</v>
      </c>
      <c r="E204" s="161">
        <v>0</v>
      </c>
      <c r="F204" s="161">
        <v>0</v>
      </c>
      <c r="G204" s="161">
        <v>0</v>
      </c>
      <c r="H204" s="161">
        <v>0</v>
      </c>
      <c r="I204" s="161">
        <v>0</v>
      </c>
      <c r="J204" s="166">
        <v>0</v>
      </c>
      <c r="K204" s="161">
        <v>0</v>
      </c>
      <c r="L204" s="57"/>
    </row>
    <row r="205" spans="1:12" ht="36.75" customHeight="1">
      <c r="A205" s="265"/>
      <c r="B205" s="320"/>
      <c r="C205" s="287"/>
      <c r="D205" s="158" t="s">
        <v>185</v>
      </c>
      <c r="E205" s="161">
        <v>0</v>
      </c>
      <c r="F205" s="161">
        <v>0</v>
      </c>
      <c r="G205" s="161">
        <v>0</v>
      </c>
      <c r="H205" s="161">
        <v>0</v>
      </c>
      <c r="I205" s="161">
        <v>0</v>
      </c>
      <c r="J205" s="166">
        <v>0</v>
      </c>
      <c r="K205" s="161">
        <v>0</v>
      </c>
      <c r="L205" s="57"/>
    </row>
    <row r="206" spans="1:12" ht="36.75" customHeight="1">
      <c r="A206" s="266"/>
      <c r="B206" s="321"/>
      <c r="C206" s="288"/>
      <c r="D206" s="158" t="s">
        <v>186</v>
      </c>
      <c r="E206" s="161">
        <v>0</v>
      </c>
      <c r="F206" s="161">
        <v>0</v>
      </c>
      <c r="G206" s="161">
        <v>0</v>
      </c>
      <c r="H206" s="161">
        <v>0</v>
      </c>
      <c r="I206" s="161">
        <v>0</v>
      </c>
      <c r="J206" s="166">
        <v>0</v>
      </c>
      <c r="K206" s="161">
        <v>0</v>
      </c>
      <c r="L206" s="57"/>
    </row>
    <row r="207" spans="1:12" ht="27.75" customHeight="1">
      <c r="A207" s="264" t="s">
        <v>133</v>
      </c>
      <c r="B207" s="267" t="s">
        <v>131</v>
      </c>
      <c r="C207" s="267" t="s">
        <v>217</v>
      </c>
      <c r="D207" s="55" t="s">
        <v>189</v>
      </c>
      <c r="E207" s="56">
        <f>SUM(E208:E213)</f>
        <v>345.6</v>
      </c>
      <c r="F207" s="56">
        <f t="shared" ref="F207:K207" si="17">SUM(F208:F213)</f>
        <v>0</v>
      </c>
      <c r="G207" s="56">
        <f t="shared" si="17"/>
        <v>0</v>
      </c>
      <c r="H207" s="56">
        <f t="shared" si="17"/>
        <v>0</v>
      </c>
      <c r="I207" s="56">
        <f t="shared" si="17"/>
        <v>0</v>
      </c>
      <c r="J207" s="56">
        <f t="shared" si="17"/>
        <v>0</v>
      </c>
      <c r="K207" s="56">
        <f t="shared" si="17"/>
        <v>0</v>
      </c>
      <c r="L207" s="57"/>
    </row>
    <row r="208" spans="1:12" ht="75" customHeight="1">
      <c r="A208" s="265"/>
      <c r="B208" s="268"/>
      <c r="C208" s="268"/>
      <c r="D208" s="158" t="s">
        <v>181</v>
      </c>
      <c r="E208" s="161">
        <v>0</v>
      </c>
      <c r="F208" s="161">
        <v>0</v>
      </c>
      <c r="G208" s="161">
        <v>0</v>
      </c>
      <c r="H208" s="161">
        <v>0</v>
      </c>
      <c r="I208" s="161">
        <v>0</v>
      </c>
      <c r="J208" s="161">
        <v>0</v>
      </c>
      <c r="K208" s="161">
        <v>0</v>
      </c>
      <c r="L208" s="57"/>
    </row>
    <row r="209" spans="1:12" ht="72.75" customHeight="1">
      <c r="A209" s="265"/>
      <c r="B209" s="268"/>
      <c r="C209" s="268"/>
      <c r="D209" s="158" t="s">
        <v>182</v>
      </c>
      <c r="E209" s="161">
        <v>0</v>
      </c>
      <c r="F209" s="161">
        <v>0</v>
      </c>
      <c r="G209" s="161">
        <v>0</v>
      </c>
      <c r="H209" s="161">
        <v>0</v>
      </c>
      <c r="I209" s="161">
        <v>0</v>
      </c>
      <c r="J209" s="161">
        <v>0</v>
      </c>
      <c r="K209" s="161">
        <v>0</v>
      </c>
      <c r="L209" s="57"/>
    </row>
    <row r="210" spans="1:12" ht="39.75" customHeight="1">
      <c r="A210" s="265"/>
      <c r="B210" s="268"/>
      <c r="C210" s="268"/>
      <c r="D210" s="158" t="s">
        <v>183</v>
      </c>
      <c r="E210" s="161">
        <v>345.6</v>
      </c>
      <c r="F210" s="161">
        <v>0</v>
      </c>
      <c r="G210" s="161">
        <v>0</v>
      </c>
      <c r="H210" s="161">
        <v>0</v>
      </c>
      <c r="I210" s="161">
        <v>0</v>
      </c>
      <c r="J210" s="161">
        <v>0</v>
      </c>
      <c r="K210" s="161">
        <v>0</v>
      </c>
      <c r="L210" s="57"/>
    </row>
    <row r="211" spans="1:12" ht="57" customHeight="1">
      <c r="A211" s="265"/>
      <c r="B211" s="268"/>
      <c r="C211" s="268"/>
      <c r="D211" s="158" t="s">
        <v>184</v>
      </c>
      <c r="E211" s="161">
        <v>0</v>
      </c>
      <c r="F211" s="161">
        <v>0</v>
      </c>
      <c r="G211" s="161">
        <v>0</v>
      </c>
      <c r="H211" s="161">
        <v>0</v>
      </c>
      <c r="I211" s="161">
        <v>0</v>
      </c>
      <c r="J211" s="161">
        <v>0</v>
      </c>
      <c r="K211" s="161">
        <v>0</v>
      </c>
      <c r="L211" s="57"/>
    </row>
    <row r="212" spans="1:12" ht="63" customHeight="1">
      <c r="A212" s="265"/>
      <c r="B212" s="268"/>
      <c r="C212" s="268"/>
      <c r="D212" s="158" t="s">
        <v>185</v>
      </c>
      <c r="E212" s="161">
        <v>0</v>
      </c>
      <c r="F212" s="161">
        <v>0</v>
      </c>
      <c r="G212" s="161">
        <v>0</v>
      </c>
      <c r="H212" s="161">
        <v>0</v>
      </c>
      <c r="I212" s="161">
        <v>0</v>
      </c>
      <c r="J212" s="161">
        <v>0</v>
      </c>
      <c r="K212" s="161">
        <v>0</v>
      </c>
      <c r="L212" s="57"/>
    </row>
    <row r="213" spans="1:12" ht="42" customHeight="1">
      <c r="A213" s="266"/>
      <c r="B213" s="269"/>
      <c r="C213" s="269"/>
      <c r="D213" s="158" t="s">
        <v>186</v>
      </c>
      <c r="E213" s="161">
        <v>0</v>
      </c>
      <c r="F213" s="161">
        <v>0</v>
      </c>
      <c r="G213" s="161">
        <v>0</v>
      </c>
      <c r="H213" s="161">
        <v>0</v>
      </c>
      <c r="I213" s="161">
        <v>0</v>
      </c>
      <c r="J213" s="161">
        <v>0</v>
      </c>
      <c r="K213" s="161">
        <v>0</v>
      </c>
      <c r="L213" s="57"/>
    </row>
    <row r="214" spans="1:12" ht="32.25" customHeight="1">
      <c r="A214" s="264" t="s">
        <v>136</v>
      </c>
      <c r="B214" s="267" t="s">
        <v>134</v>
      </c>
      <c r="C214" s="267" t="s">
        <v>217</v>
      </c>
      <c r="D214" s="55" t="s">
        <v>189</v>
      </c>
      <c r="E214" s="56">
        <v>0</v>
      </c>
      <c r="F214" s="56">
        <f t="shared" ref="F214:K214" si="18">SUM(F215:F220)</f>
        <v>85.2</v>
      </c>
      <c r="G214" s="56">
        <f t="shared" si="18"/>
        <v>0</v>
      </c>
      <c r="H214" s="56">
        <f t="shared" si="18"/>
        <v>0</v>
      </c>
      <c r="I214" s="56">
        <f t="shared" si="18"/>
        <v>0</v>
      </c>
      <c r="J214" s="56">
        <f t="shared" si="18"/>
        <v>0</v>
      </c>
      <c r="K214" s="56">
        <f t="shared" si="18"/>
        <v>0</v>
      </c>
      <c r="L214" s="57"/>
    </row>
    <row r="215" spans="1:12" ht="74.25" customHeight="1">
      <c r="A215" s="265"/>
      <c r="B215" s="268"/>
      <c r="C215" s="268"/>
      <c r="D215" s="158" t="s">
        <v>181</v>
      </c>
      <c r="E215" s="161">
        <v>0</v>
      </c>
      <c r="F215" s="161">
        <v>0</v>
      </c>
      <c r="G215" s="161">
        <v>0</v>
      </c>
      <c r="H215" s="161">
        <v>0</v>
      </c>
      <c r="I215" s="161">
        <v>0</v>
      </c>
      <c r="J215" s="161">
        <v>0</v>
      </c>
      <c r="K215" s="161">
        <v>0</v>
      </c>
      <c r="L215" s="57"/>
    </row>
    <row r="216" spans="1:12" ht="72.75" customHeight="1">
      <c r="A216" s="265"/>
      <c r="B216" s="268"/>
      <c r="C216" s="268"/>
      <c r="D216" s="158" t="s">
        <v>182</v>
      </c>
      <c r="E216" s="161">
        <v>0</v>
      </c>
      <c r="F216" s="161">
        <v>0</v>
      </c>
      <c r="G216" s="161">
        <v>0</v>
      </c>
      <c r="H216" s="161">
        <v>0</v>
      </c>
      <c r="I216" s="161">
        <v>0</v>
      </c>
      <c r="J216" s="161">
        <v>0</v>
      </c>
      <c r="K216" s="161">
        <v>0</v>
      </c>
      <c r="L216" s="57"/>
    </row>
    <row r="217" spans="1:12" ht="44.25" customHeight="1">
      <c r="A217" s="265"/>
      <c r="B217" s="268"/>
      <c r="C217" s="268"/>
      <c r="D217" s="158" t="s">
        <v>183</v>
      </c>
      <c r="E217" s="161">
        <v>0</v>
      </c>
      <c r="F217" s="161">
        <v>85.2</v>
      </c>
      <c r="G217" s="161">
        <v>0</v>
      </c>
      <c r="H217" s="161">
        <v>0</v>
      </c>
      <c r="I217" s="161">
        <v>0</v>
      </c>
      <c r="J217" s="161">
        <v>0</v>
      </c>
      <c r="K217" s="161">
        <v>0</v>
      </c>
      <c r="L217" s="57"/>
    </row>
    <row r="218" spans="1:12" ht="60" customHeight="1">
      <c r="A218" s="265"/>
      <c r="B218" s="268"/>
      <c r="C218" s="268"/>
      <c r="D218" s="158" t="s">
        <v>184</v>
      </c>
      <c r="E218" s="161">
        <v>0</v>
      </c>
      <c r="F218" s="161">
        <v>0</v>
      </c>
      <c r="G218" s="161">
        <v>0</v>
      </c>
      <c r="H218" s="161">
        <v>0</v>
      </c>
      <c r="I218" s="161">
        <v>0</v>
      </c>
      <c r="J218" s="161">
        <v>0</v>
      </c>
      <c r="K218" s="161">
        <v>0</v>
      </c>
      <c r="L218" s="57"/>
    </row>
    <row r="219" spans="1:12" ht="57.75" customHeight="1">
      <c r="A219" s="265"/>
      <c r="B219" s="268"/>
      <c r="C219" s="268"/>
      <c r="D219" s="158" t="s">
        <v>185</v>
      </c>
      <c r="E219" s="161">
        <v>0</v>
      </c>
      <c r="F219" s="161">
        <v>0</v>
      </c>
      <c r="G219" s="161">
        <v>0</v>
      </c>
      <c r="H219" s="161">
        <v>0</v>
      </c>
      <c r="I219" s="161">
        <v>0</v>
      </c>
      <c r="J219" s="161">
        <v>0</v>
      </c>
      <c r="K219" s="161">
        <v>0</v>
      </c>
      <c r="L219" s="57"/>
    </row>
    <row r="220" spans="1:12" ht="38.25" customHeight="1">
      <c r="A220" s="266"/>
      <c r="B220" s="269"/>
      <c r="C220" s="269"/>
      <c r="D220" s="158" t="s">
        <v>186</v>
      </c>
      <c r="E220" s="161">
        <v>0</v>
      </c>
      <c r="F220" s="161">
        <v>0</v>
      </c>
      <c r="G220" s="161">
        <v>0</v>
      </c>
      <c r="H220" s="161">
        <v>0</v>
      </c>
      <c r="I220" s="161">
        <v>0</v>
      </c>
      <c r="J220" s="161">
        <v>0</v>
      </c>
      <c r="K220" s="161">
        <v>0</v>
      </c>
      <c r="L220" s="57"/>
    </row>
    <row r="221" spans="1:12" ht="23.25" customHeight="1">
      <c r="A221" s="264" t="s">
        <v>139</v>
      </c>
      <c r="B221" s="267" t="s">
        <v>218</v>
      </c>
      <c r="C221" s="267" t="s">
        <v>217</v>
      </c>
      <c r="D221" s="55" t="s">
        <v>189</v>
      </c>
      <c r="E221" s="56">
        <v>0</v>
      </c>
      <c r="F221" s="56">
        <f>SUM(F222:F227)</f>
        <v>35</v>
      </c>
      <c r="G221" s="56">
        <v>0</v>
      </c>
      <c r="H221" s="56">
        <v>0</v>
      </c>
      <c r="I221" s="56">
        <v>0</v>
      </c>
      <c r="J221" s="56">
        <v>0</v>
      </c>
      <c r="K221" s="56">
        <v>0</v>
      </c>
      <c r="L221" s="57"/>
    </row>
    <row r="222" spans="1:12" ht="75" customHeight="1">
      <c r="A222" s="265"/>
      <c r="B222" s="268"/>
      <c r="C222" s="268"/>
      <c r="D222" s="158" t="s">
        <v>181</v>
      </c>
      <c r="E222" s="161">
        <v>0</v>
      </c>
      <c r="F222" s="161">
        <v>0</v>
      </c>
      <c r="G222" s="161">
        <v>0</v>
      </c>
      <c r="H222" s="161">
        <v>0</v>
      </c>
      <c r="I222" s="161">
        <v>0</v>
      </c>
      <c r="J222" s="161">
        <v>0</v>
      </c>
      <c r="K222" s="161">
        <v>0</v>
      </c>
      <c r="L222" s="57"/>
    </row>
    <row r="223" spans="1:12" ht="74.25" customHeight="1">
      <c r="A223" s="265"/>
      <c r="B223" s="268"/>
      <c r="C223" s="268"/>
      <c r="D223" s="158" t="s">
        <v>182</v>
      </c>
      <c r="E223" s="161">
        <v>0</v>
      </c>
      <c r="F223" s="161">
        <v>0</v>
      </c>
      <c r="G223" s="161">
        <v>0</v>
      </c>
      <c r="H223" s="161">
        <v>0</v>
      </c>
      <c r="I223" s="161">
        <v>0</v>
      </c>
      <c r="J223" s="161">
        <v>0</v>
      </c>
      <c r="K223" s="161">
        <v>0</v>
      </c>
      <c r="L223" s="57"/>
    </row>
    <row r="224" spans="1:12" ht="37.5" customHeight="1">
      <c r="A224" s="265"/>
      <c r="B224" s="268"/>
      <c r="C224" s="268"/>
      <c r="D224" s="158" t="s">
        <v>183</v>
      </c>
      <c r="E224" s="161">
        <v>0</v>
      </c>
      <c r="F224" s="161">
        <v>35</v>
      </c>
      <c r="G224" s="161">
        <v>0</v>
      </c>
      <c r="H224" s="161">
        <v>0</v>
      </c>
      <c r="I224" s="161">
        <v>0</v>
      </c>
      <c r="J224" s="161">
        <v>0</v>
      </c>
      <c r="K224" s="161">
        <v>0</v>
      </c>
      <c r="L224" s="57"/>
    </row>
    <row r="225" spans="1:12" ht="55.5" customHeight="1">
      <c r="A225" s="265"/>
      <c r="B225" s="268"/>
      <c r="C225" s="268"/>
      <c r="D225" s="158" t="s">
        <v>184</v>
      </c>
      <c r="E225" s="161">
        <v>0</v>
      </c>
      <c r="F225" s="161">
        <v>0</v>
      </c>
      <c r="G225" s="161">
        <v>0</v>
      </c>
      <c r="H225" s="161">
        <v>0</v>
      </c>
      <c r="I225" s="161">
        <v>0</v>
      </c>
      <c r="J225" s="161">
        <v>0</v>
      </c>
      <c r="K225" s="161">
        <v>0</v>
      </c>
      <c r="L225" s="57"/>
    </row>
    <row r="226" spans="1:12" ht="57" customHeight="1">
      <c r="A226" s="265"/>
      <c r="B226" s="268"/>
      <c r="C226" s="268"/>
      <c r="D226" s="158" t="s">
        <v>185</v>
      </c>
      <c r="E226" s="161">
        <v>0</v>
      </c>
      <c r="F226" s="161">
        <v>0</v>
      </c>
      <c r="G226" s="161">
        <v>0</v>
      </c>
      <c r="H226" s="161">
        <v>0</v>
      </c>
      <c r="I226" s="161">
        <v>0</v>
      </c>
      <c r="J226" s="161">
        <v>0</v>
      </c>
      <c r="K226" s="161">
        <v>0</v>
      </c>
      <c r="L226" s="57"/>
    </row>
    <row r="227" spans="1:12" ht="36" customHeight="1">
      <c r="A227" s="266"/>
      <c r="B227" s="269"/>
      <c r="C227" s="269"/>
      <c r="D227" s="158" t="s">
        <v>186</v>
      </c>
      <c r="E227" s="161">
        <v>0</v>
      </c>
      <c r="F227" s="161">
        <v>0</v>
      </c>
      <c r="G227" s="161">
        <v>0</v>
      </c>
      <c r="H227" s="161">
        <v>0</v>
      </c>
      <c r="I227" s="161">
        <v>0</v>
      </c>
      <c r="J227" s="161">
        <v>0</v>
      </c>
      <c r="K227" s="161">
        <v>0</v>
      </c>
      <c r="L227" s="57"/>
    </row>
    <row r="228" spans="1:12" ht="30" customHeight="1">
      <c r="A228" s="264" t="s">
        <v>280</v>
      </c>
      <c r="B228" s="263" t="s">
        <v>219</v>
      </c>
      <c r="C228" s="263" t="s">
        <v>217</v>
      </c>
      <c r="D228" s="55" t="s">
        <v>189</v>
      </c>
      <c r="E228" s="56">
        <v>0</v>
      </c>
      <c r="F228" s="56">
        <v>0</v>
      </c>
      <c r="G228" s="56">
        <f>SUM(G229:G234)</f>
        <v>2040</v>
      </c>
      <c r="H228" s="56">
        <v>0</v>
      </c>
      <c r="I228" s="56">
        <v>0</v>
      </c>
      <c r="J228" s="56">
        <v>0</v>
      </c>
      <c r="K228" s="56">
        <v>0</v>
      </c>
      <c r="L228" s="57"/>
    </row>
    <row r="229" spans="1:12" ht="71.25" customHeight="1">
      <c r="A229" s="265"/>
      <c r="B229" s="263"/>
      <c r="C229" s="263"/>
      <c r="D229" s="158" t="s">
        <v>181</v>
      </c>
      <c r="E229" s="161">
        <v>0</v>
      </c>
      <c r="F229" s="161">
        <v>0</v>
      </c>
      <c r="G229" s="161">
        <v>0</v>
      </c>
      <c r="H229" s="161">
        <v>0</v>
      </c>
      <c r="I229" s="161">
        <v>0</v>
      </c>
      <c r="J229" s="161">
        <v>0</v>
      </c>
      <c r="K229" s="161">
        <v>0</v>
      </c>
      <c r="L229" s="57"/>
    </row>
    <row r="230" spans="1:12" ht="75" customHeight="1">
      <c r="A230" s="265"/>
      <c r="B230" s="263"/>
      <c r="C230" s="263"/>
      <c r="D230" s="158" t="s">
        <v>182</v>
      </c>
      <c r="E230" s="161">
        <v>0</v>
      </c>
      <c r="F230" s="161">
        <v>0</v>
      </c>
      <c r="G230" s="161">
        <v>0</v>
      </c>
      <c r="H230" s="161">
        <v>0</v>
      </c>
      <c r="I230" s="161">
        <v>0</v>
      </c>
      <c r="J230" s="161">
        <v>0</v>
      </c>
      <c r="K230" s="161">
        <v>0</v>
      </c>
      <c r="L230" s="57"/>
    </row>
    <row r="231" spans="1:12" ht="37.5" customHeight="1">
      <c r="A231" s="265"/>
      <c r="B231" s="263"/>
      <c r="C231" s="263"/>
      <c r="D231" s="158" t="s">
        <v>183</v>
      </c>
      <c r="E231" s="161">
        <v>0</v>
      </c>
      <c r="F231" s="161">
        <v>0</v>
      </c>
      <c r="G231" s="161">
        <v>2040</v>
      </c>
      <c r="H231" s="161">
        <v>0</v>
      </c>
      <c r="I231" s="161">
        <v>0</v>
      </c>
      <c r="J231" s="161">
        <v>0</v>
      </c>
      <c r="K231" s="161">
        <v>0</v>
      </c>
      <c r="L231" s="57"/>
    </row>
    <row r="232" spans="1:12" ht="63.75" customHeight="1">
      <c r="A232" s="265"/>
      <c r="B232" s="263"/>
      <c r="C232" s="263"/>
      <c r="D232" s="158" t="s">
        <v>184</v>
      </c>
      <c r="E232" s="161">
        <v>0</v>
      </c>
      <c r="F232" s="161">
        <v>0</v>
      </c>
      <c r="G232" s="161">
        <v>0</v>
      </c>
      <c r="H232" s="161">
        <v>0</v>
      </c>
      <c r="I232" s="161">
        <v>0</v>
      </c>
      <c r="J232" s="161">
        <v>0</v>
      </c>
      <c r="K232" s="161">
        <v>0</v>
      </c>
      <c r="L232" s="57"/>
    </row>
    <row r="233" spans="1:12" ht="58.5" customHeight="1">
      <c r="A233" s="265"/>
      <c r="B233" s="263"/>
      <c r="C233" s="263"/>
      <c r="D233" s="158" t="s">
        <v>185</v>
      </c>
      <c r="E233" s="161">
        <v>0</v>
      </c>
      <c r="F233" s="161">
        <v>0</v>
      </c>
      <c r="G233" s="161">
        <v>0</v>
      </c>
      <c r="H233" s="161">
        <v>0</v>
      </c>
      <c r="I233" s="161">
        <v>0</v>
      </c>
      <c r="J233" s="161">
        <v>0</v>
      </c>
      <c r="K233" s="161">
        <v>0</v>
      </c>
      <c r="L233" s="57"/>
    </row>
    <row r="234" spans="1:12" ht="39" customHeight="1">
      <c r="A234" s="266"/>
      <c r="B234" s="263"/>
      <c r="C234" s="263"/>
      <c r="D234" s="158" t="s">
        <v>186</v>
      </c>
      <c r="E234" s="161">
        <v>0</v>
      </c>
      <c r="F234" s="161">
        <v>0</v>
      </c>
      <c r="G234" s="161">
        <v>0</v>
      </c>
      <c r="H234" s="161">
        <v>0</v>
      </c>
      <c r="I234" s="161">
        <v>0</v>
      </c>
      <c r="J234" s="161">
        <v>0</v>
      </c>
      <c r="K234" s="161">
        <v>0</v>
      </c>
      <c r="L234" s="57"/>
    </row>
    <row r="235" spans="1:12" s="75" customFormat="1" ht="30" customHeight="1">
      <c r="A235" s="253" t="s">
        <v>395</v>
      </c>
      <c r="B235" s="256" t="s">
        <v>283</v>
      </c>
      <c r="C235" s="256" t="s">
        <v>217</v>
      </c>
      <c r="D235" s="55" t="s">
        <v>189</v>
      </c>
      <c r="E235" s="56">
        <v>0</v>
      </c>
      <c r="F235" s="56">
        <v>0</v>
      </c>
      <c r="G235" s="56">
        <f>SUM(G236:G241)</f>
        <v>0</v>
      </c>
      <c r="H235" s="56">
        <v>0</v>
      </c>
      <c r="I235" s="56">
        <f>I236+I237+I238+I239+I240+I241</f>
        <v>2395.88</v>
      </c>
      <c r="J235" s="56">
        <v>0</v>
      </c>
      <c r="K235" s="56">
        <v>0</v>
      </c>
      <c r="L235" s="93"/>
    </row>
    <row r="236" spans="1:12" s="75" customFormat="1" ht="71.25" customHeight="1">
      <c r="A236" s="254"/>
      <c r="B236" s="256"/>
      <c r="C236" s="256"/>
      <c r="D236" s="163" t="s">
        <v>181</v>
      </c>
      <c r="E236" s="165">
        <v>0</v>
      </c>
      <c r="F236" s="165">
        <v>0</v>
      </c>
      <c r="G236" s="165">
        <v>0</v>
      </c>
      <c r="H236" s="165">
        <v>0</v>
      </c>
      <c r="I236" s="165">
        <v>0</v>
      </c>
      <c r="J236" s="165">
        <v>0</v>
      </c>
      <c r="K236" s="165">
        <v>0</v>
      </c>
      <c r="L236" s="93"/>
    </row>
    <row r="237" spans="1:12" s="75" customFormat="1" ht="75" customHeight="1">
      <c r="A237" s="254"/>
      <c r="B237" s="256"/>
      <c r="C237" s="256"/>
      <c r="D237" s="163" t="s">
        <v>182</v>
      </c>
      <c r="E237" s="165">
        <v>0</v>
      </c>
      <c r="F237" s="165">
        <v>0</v>
      </c>
      <c r="G237" s="165">
        <v>0</v>
      </c>
      <c r="H237" s="165">
        <v>0</v>
      </c>
      <c r="I237" s="165">
        <v>2324</v>
      </c>
      <c r="J237" s="165">
        <v>0</v>
      </c>
      <c r="K237" s="165">
        <v>0</v>
      </c>
      <c r="L237" s="93"/>
    </row>
    <row r="238" spans="1:12" s="75" customFormat="1" ht="37.5" customHeight="1">
      <c r="A238" s="254"/>
      <c r="B238" s="256"/>
      <c r="C238" s="256"/>
      <c r="D238" s="163" t="s">
        <v>183</v>
      </c>
      <c r="E238" s="165">
        <v>0</v>
      </c>
      <c r="F238" s="165">
        <v>0</v>
      </c>
      <c r="G238" s="165">
        <v>0</v>
      </c>
      <c r="H238" s="165">
        <v>0</v>
      </c>
      <c r="I238" s="165">
        <v>71.88</v>
      </c>
      <c r="J238" s="165">
        <v>0</v>
      </c>
      <c r="K238" s="165">
        <v>0</v>
      </c>
      <c r="L238" s="93"/>
    </row>
    <row r="239" spans="1:12" s="75" customFormat="1" ht="63.75" customHeight="1">
      <c r="A239" s="254"/>
      <c r="B239" s="256"/>
      <c r="C239" s="256"/>
      <c r="D239" s="163" t="s">
        <v>184</v>
      </c>
      <c r="E239" s="165">
        <v>0</v>
      </c>
      <c r="F239" s="165">
        <v>0</v>
      </c>
      <c r="G239" s="165">
        <v>0</v>
      </c>
      <c r="H239" s="165">
        <v>0</v>
      </c>
      <c r="I239" s="165">
        <v>0</v>
      </c>
      <c r="J239" s="165">
        <v>0</v>
      </c>
      <c r="K239" s="165">
        <v>0</v>
      </c>
      <c r="L239" s="93"/>
    </row>
    <row r="240" spans="1:12" s="75" customFormat="1" ht="58.5" customHeight="1">
      <c r="A240" s="254"/>
      <c r="B240" s="256"/>
      <c r="C240" s="256"/>
      <c r="D240" s="163" t="s">
        <v>185</v>
      </c>
      <c r="E240" s="165">
        <v>0</v>
      </c>
      <c r="F240" s="165">
        <v>0</v>
      </c>
      <c r="G240" s="165">
        <v>0</v>
      </c>
      <c r="H240" s="165">
        <v>0</v>
      </c>
      <c r="I240" s="165">
        <v>0</v>
      </c>
      <c r="J240" s="165">
        <v>0</v>
      </c>
      <c r="K240" s="165">
        <v>0</v>
      </c>
      <c r="L240" s="93"/>
    </row>
    <row r="241" spans="1:12" s="75" customFormat="1" ht="39" customHeight="1">
      <c r="A241" s="255"/>
      <c r="B241" s="256"/>
      <c r="C241" s="256"/>
      <c r="D241" s="163" t="s">
        <v>186</v>
      </c>
      <c r="E241" s="165">
        <v>0</v>
      </c>
      <c r="F241" s="165">
        <v>0</v>
      </c>
      <c r="G241" s="165">
        <v>0</v>
      </c>
      <c r="H241" s="165">
        <v>0</v>
      </c>
      <c r="I241" s="165">
        <v>0</v>
      </c>
      <c r="J241" s="165">
        <v>0</v>
      </c>
      <c r="K241" s="165">
        <v>0</v>
      </c>
      <c r="L241" s="93"/>
    </row>
    <row r="242" spans="1:12" ht="76.5" customHeight="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</row>
    <row r="243" spans="1:12" ht="74.25" customHeight="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</row>
    <row r="244" spans="1:12" ht="37.5" customHeight="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</row>
    <row r="245" spans="1:12" ht="38.25" customHeight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</row>
    <row r="246" spans="1:12" ht="21.75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</row>
    <row r="247" spans="1:12" ht="86.25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</row>
    <row r="248" spans="1:12" ht="75.75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</row>
    <row r="249" spans="1:12" ht="48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</row>
    <row r="250" spans="1:12" ht="72.75" customHeight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</row>
    <row r="251" spans="1:12" ht="21.75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</row>
    <row r="252" spans="1:12" ht="85.5" customHeight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</row>
    <row r="253" spans="1:12" ht="70.5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</row>
    <row r="254" spans="1:12" ht="37.5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</row>
    <row r="255" spans="1:12" ht="42" customHeight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</row>
    <row r="256" spans="1:12">
      <c r="A256" s="68"/>
      <c r="B256" s="68"/>
      <c r="C256" s="68"/>
      <c r="D256" s="68"/>
      <c r="E256" s="69"/>
      <c r="F256" s="69"/>
      <c r="G256" s="69"/>
      <c r="H256" s="69"/>
      <c r="I256" s="69"/>
      <c r="J256" s="69"/>
      <c r="K256" s="70"/>
      <c r="L256" s="57"/>
    </row>
    <row r="257" spans="1:12">
      <c r="A257" s="68"/>
      <c r="B257" s="68"/>
      <c r="C257" s="68"/>
      <c r="D257" s="68"/>
      <c r="E257" s="71"/>
      <c r="F257" s="71"/>
      <c r="G257" s="71"/>
      <c r="H257" s="71"/>
      <c r="I257" s="71"/>
      <c r="J257" s="71"/>
      <c r="K257" s="57"/>
      <c r="L257" s="57"/>
    </row>
    <row r="258" spans="1:12">
      <c r="A258" s="68"/>
      <c r="B258" s="68"/>
      <c r="C258" s="68"/>
      <c r="D258" s="68"/>
      <c r="E258" s="71"/>
      <c r="F258" s="71"/>
      <c r="G258" s="71"/>
      <c r="H258" s="71"/>
      <c r="I258" s="71"/>
      <c r="J258" s="71"/>
      <c r="K258" s="57"/>
      <c r="L258" s="57"/>
    </row>
    <row r="259" spans="1:12">
      <c r="A259" s="68"/>
      <c r="B259" s="68"/>
      <c r="C259" s="68"/>
      <c r="D259" s="68"/>
      <c r="E259" s="71"/>
      <c r="F259" s="71"/>
      <c r="G259" s="71"/>
      <c r="H259" s="71"/>
      <c r="I259" s="71"/>
      <c r="J259" s="71"/>
      <c r="K259" s="57"/>
      <c r="L259" s="57"/>
    </row>
    <row r="260" spans="1:12">
      <c r="A260" s="68"/>
      <c r="B260" s="68"/>
      <c r="C260" s="68"/>
      <c r="D260" s="68"/>
      <c r="E260" s="71"/>
      <c r="F260" s="71"/>
      <c r="G260" s="71"/>
      <c r="H260" s="71"/>
      <c r="I260" s="71"/>
      <c r="J260" s="71"/>
      <c r="K260" s="57"/>
      <c r="L260" s="57"/>
    </row>
    <row r="261" spans="1:12">
      <c r="A261" s="68"/>
      <c r="B261" s="68"/>
      <c r="C261" s="68"/>
      <c r="D261" s="68"/>
      <c r="E261" s="71"/>
      <c r="F261" s="71"/>
      <c r="G261" s="71"/>
      <c r="H261" s="71"/>
      <c r="I261" s="71"/>
      <c r="J261" s="71"/>
      <c r="K261" s="57"/>
      <c r="L261" s="57"/>
    </row>
    <row r="262" spans="1:12">
      <c r="A262" s="68"/>
      <c r="B262" s="68"/>
      <c r="C262" s="68"/>
      <c r="D262" s="68"/>
      <c r="E262" s="71"/>
      <c r="F262" s="71"/>
      <c r="G262" s="71"/>
      <c r="H262" s="71"/>
      <c r="I262" s="71"/>
      <c r="J262" s="71"/>
      <c r="K262" s="57"/>
      <c r="L262" s="57"/>
    </row>
    <row r="263" spans="1:12">
      <c r="A263" s="68"/>
      <c r="B263" s="68"/>
      <c r="C263" s="68"/>
      <c r="D263" s="68"/>
      <c r="E263" s="71"/>
      <c r="F263" s="71"/>
      <c r="G263" s="71"/>
      <c r="H263" s="71"/>
      <c r="I263" s="71"/>
      <c r="J263" s="71"/>
      <c r="K263" s="57"/>
      <c r="L263" s="57"/>
    </row>
    <row r="264" spans="1:12">
      <c r="A264" s="68"/>
      <c r="B264" s="68"/>
      <c r="C264" s="68"/>
      <c r="D264" s="68"/>
      <c r="E264" s="71"/>
      <c r="F264" s="71"/>
      <c r="G264" s="71"/>
      <c r="H264" s="71"/>
      <c r="I264" s="71"/>
      <c r="J264" s="71"/>
      <c r="K264" s="57"/>
      <c r="L264" s="57"/>
    </row>
    <row r="265" spans="1:12">
      <c r="A265" s="72"/>
      <c r="B265" s="72"/>
      <c r="C265" s="72"/>
      <c r="D265" s="72"/>
      <c r="E265" s="73"/>
      <c r="F265" s="73"/>
      <c r="G265" s="73"/>
      <c r="H265" s="73"/>
      <c r="I265" s="73"/>
      <c r="J265" s="73"/>
    </row>
    <row r="266" spans="1:12">
      <c r="A266" s="72"/>
      <c r="B266" s="72"/>
      <c r="C266" s="72"/>
      <c r="D266" s="72"/>
      <c r="E266" s="73"/>
      <c r="F266" s="73"/>
      <c r="G266" s="73"/>
      <c r="H266" s="73"/>
      <c r="I266" s="73"/>
      <c r="J266" s="73"/>
    </row>
    <row r="267" spans="1:12">
      <c r="A267" s="72"/>
      <c r="B267" s="72"/>
      <c r="C267" s="72"/>
      <c r="D267" s="72"/>
      <c r="E267" s="72"/>
      <c r="F267" s="72"/>
      <c r="G267" s="72"/>
      <c r="H267" s="72"/>
      <c r="I267" s="72"/>
      <c r="J267" s="72"/>
    </row>
    <row r="268" spans="1:12">
      <c r="A268" s="72"/>
      <c r="B268" s="72"/>
      <c r="C268" s="72"/>
      <c r="D268" s="72"/>
      <c r="E268" s="72"/>
      <c r="F268" s="72"/>
      <c r="G268" s="72"/>
      <c r="H268" s="72"/>
      <c r="I268" s="72"/>
      <c r="J268" s="72"/>
    </row>
    <row r="269" spans="1:12">
      <c r="A269" s="72"/>
      <c r="B269" s="72"/>
      <c r="C269" s="72"/>
      <c r="D269" s="72"/>
      <c r="E269" s="72"/>
      <c r="F269" s="72"/>
      <c r="G269" s="72"/>
      <c r="H269" s="72"/>
      <c r="I269" s="72"/>
      <c r="J269" s="72"/>
    </row>
    <row r="270" spans="1:12">
      <c r="A270" s="72"/>
      <c r="B270" s="72"/>
      <c r="C270" s="72"/>
      <c r="D270" s="72"/>
      <c r="E270" s="72"/>
      <c r="F270" s="72"/>
      <c r="G270" s="72"/>
      <c r="H270" s="72"/>
      <c r="I270" s="72"/>
      <c r="J270" s="72"/>
    </row>
    <row r="271" spans="1:12">
      <c r="A271" s="72"/>
      <c r="B271" s="72"/>
      <c r="C271" s="72"/>
      <c r="D271" s="72"/>
      <c r="E271" s="72"/>
      <c r="F271" s="72"/>
      <c r="G271" s="72"/>
      <c r="H271" s="72"/>
      <c r="I271" s="72"/>
      <c r="J271" s="72"/>
    </row>
    <row r="272" spans="1:12">
      <c r="A272" s="72"/>
      <c r="B272" s="72"/>
      <c r="C272" s="72"/>
      <c r="D272" s="72"/>
      <c r="E272" s="72"/>
      <c r="F272" s="72"/>
      <c r="G272" s="72"/>
      <c r="H272" s="72"/>
      <c r="I272" s="72"/>
      <c r="J272" s="72"/>
    </row>
  </sheetData>
  <mergeCells count="120">
    <mergeCell ref="A228:A234"/>
    <mergeCell ref="B228:B234"/>
    <mergeCell ref="C228:C234"/>
    <mergeCell ref="A214:A220"/>
    <mergeCell ref="B214:B220"/>
    <mergeCell ref="C214:C220"/>
    <mergeCell ref="A221:A227"/>
    <mergeCell ref="B221:B227"/>
    <mergeCell ref="C221:C227"/>
    <mergeCell ref="A193:A199"/>
    <mergeCell ref="B193:B199"/>
    <mergeCell ref="C193:C199"/>
    <mergeCell ref="A207:A213"/>
    <mergeCell ref="B207:B213"/>
    <mergeCell ref="C207:C213"/>
    <mergeCell ref="A179:A185"/>
    <mergeCell ref="B179:B185"/>
    <mergeCell ref="C179:C185"/>
    <mergeCell ref="A186:A192"/>
    <mergeCell ref="B186:B192"/>
    <mergeCell ref="C186:C192"/>
    <mergeCell ref="C200:C206"/>
    <mergeCell ref="B200:B206"/>
    <mergeCell ref="A200:A206"/>
    <mergeCell ref="A166:C166"/>
    <mergeCell ref="A167:A170"/>
    <mergeCell ref="B167:B170"/>
    <mergeCell ref="C167:C170"/>
    <mergeCell ref="A171:K171"/>
    <mergeCell ref="A172:A178"/>
    <mergeCell ref="B172:B178"/>
    <mergeCell ref="C172:C178"/>
    <mergeCell ref="A155:D155"/>
    <mergeCell ref="A156:A160"/>
    <mergeCell ref="B156:B160"/>
    <mergeCell ref="C156:C160"/>
    <mergeCell ref="A161:C161"/>
    <mergeCell ref="A162:A165"/>
    <mergeCell ref="B162:B165"/>
    <mergeCell ref="C162:C165"/>
    <mergeCell ref="A142:I142"/>
    <mergeCell ref="A143:A149"/>
    <mergeCell ref="B143:B149"/>
    <mergeCell ref="C143:C149"/>
    <mergeCell ref="A150:A154"/>
    <mergeCell ref="B150:B154"/>
    <mergeCell ref="C150:C154"/>
    <mergeCell ref="A128:A134"/>
    <mergeCell ref="B128:B134"/>
    <mergeCell ref="C128:C134"/>
    <mergeCell ref="A135:A141"/>
    <mergeCell ref="B135:B141"/>
    <mergeCell ref="C135:C141"/>
    <mergeCell ref="A114:A120"/>
    <mergeCell ref="B114:B120"/>
    <mergeCell ref="C114:C120"/>
    <mergeCell ref="A121:A127"/>
    <mergeCell ref="B121:B127"/>
    <mergeCell ref="C121:C127"/>
    <mergeCell ref="A100:A106"/>
    <mergeCell ref="B100:B106"/>
    <mergeCell ref="C100:C106"/>
    <mergeCell ref="A107:A113"/>
    <mergeCell ref="B107:B113"/>
    <mergeCell ref="C107:C113"/>
    <mergeCell ref="B49:B55"/>
    <mergeCell ref="C49:C55"/>
    <mergeCell ref="A86:A92"/>
    <mergeCell ref="B86:B92"/>
    <mergeCell ref="C86:C92"/>
    <mergeCell ref="A93:A99"/>
    <mergeCell ref="B93:B99"/>
    <mergeCell ref="C93:C99"/>
    <mergeCell ref="A71:I71"/>
    <mergeCell ref="A72:A78"/>
    <mergeCell ref="B72:B78"/>
    <mergeCell ref="C72:C78"/>
    <mergeCell ref="A79:A85"/>
    <mergeCell ref="B79:B85"/>
    <mergeCell ref="C79:C85"/>
    <mergeCell ref="I1:J1"/>
    <mergeCell ref="I2:K2"/>
    <mergeCell ref="A4:J4"/>
    <mergeCell ref="A5:J5"/>
    <mergeCell ref="B6:J6"/>
    <mergeCell ref="C7:H7"/>
    <mergeCell ref="A26:J26"/>
    <mergeCell ref="A27:A33"/>
    <mergeCell ref="B27:B33"/>
    <mergeCell ref="C27:C33"/>
    <mergeCell ref="A12:A18"/>
    <mergeCell ref="B12:B18"/>
    <mergeCell ref="C12:C18"/>
    <mergeCell ref="A19:A25"/>
    <mergeCell ref="B19:B25"/>
    <mergeCell ref="C19:C25"/>
    <mergeCell ref="A235:A241"/>
    <mergeCell ref="B235:B241"/>
    <mergeCell ref="C235:C241"/>
    <mergeCell ref="D8:F8"/>
    <mergeCell ref="A9:A10"/>
    <mergeCell ref="B9:B10"/>
    <mergeCell ref="C9:C10"/>
    <mergeCell ref="D9:D10"/>
    <mergeCell ref="E9:K9"/>
    <mergeCell ref="A34:I34"/>
    <mergeCell ref="A35:A41"/>
    <mergeCell ref="B35:B41"/>
    <mergeCell ref="C35:C41"/>
    <mergeCell ref="A56:A62"/>
    <mergeCell ref="B56:B62"/>
    <mergeCell ref="C56:C62"/>
    <mergeCell ref="A63:J63"/>
    <mergeCell ref="A64:A70"/>
    <mergeCell ref="B64:B70"/>
    <mergeCell ref="C64:C70"/>
    <mergeCell ref="A42:A48"/>
    <mergeCell ref="B42:B48"/>
    <mergeCell ref="C42:C48"/>
    <mergeCell ref="A49:A55"/>
  </mergeCells>
  <pageMargins left="0" right="0" top="0.39370078740157483" bottom="0.39370078740157483" header="0.31496062992125984" footer="0.31496062992125984"/>
  <pageSetup paperSize="9" scale="68" fitToHeight="1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workbookViewId="0">
      <selection activeCell="H2" sqref="H2:J2"/>
    </sheetView>
  </sheetViews>
  <sheetFormatPr defaultRowHeight="15.75" outlineLevelRow="1"/>
  <cols>
    <col min="1" max="1" width="9.7109375" style="42" customWidth="1"/>
    <col min="2" max="2" width="32.7109375" style="42" customWidth="1"/>
    <col min="3" max="3" width="32.85546875" style="42" customWidth="1"/>
    <col min="4" max="4" width="28.140625" style="42" customWidth="1"/>
    <col min="5" max="5" width="14.28515625" style="42" customWidth="1"/>
    <col min="6" max="6" width="18" style="42" customWidth="1"/>
    <col min="7" max="7" width="29.5703125" style="42" customWidth="1"/>
    <col min="8" max="8" width="19.140625" style="42" customWidth="1"/>
    <col min="9" max="9" width="16.7109375" style="42" customWidth="1"/>
    <col min="10" max="256" width="9.140625" style="42"/>
    <col min="257" max="257" width="4.7109375" style="42" customWidth="1"/>
    <col min="258" max="258" width="18.7109375" style="42" customWidth="1"/>
    <col min="259" max="260" width="18" style="42" customWidth="1"/>
    <col min="261" max="262" width="16" style="42" customWidth="1"/>
    <col min="263" max="263" width="20" style="42" customWidth="1"/>
    <col min="264" max="264" width="19.140625" style="42" customWidth="1"/>
    <col min="265" max="265" width="19" style="42" customWidth="1"/>
    <col min="266" max="512" width="9.140625" style="42"/>
    <col min="513" max="513" width="4.7109375" style="42" customWidth="1"/>
    <col min="514" max="514" width="18.7109375" style="42" customWidth="1"/>
    <col min="515" max="516" width="18" style="42" customWidth="1"/>
    <col min="517" max="518" width="16" style="42" customWidth="1"/>
    <col min="519" max="519" width="20" style="42" customWidth="1"/>
    <col min="520" max="520" width="19.140625" style="42" customWidth="1"/>
    <col min="521" max="521" width="19" style="42" customWidth="1"/>
    <col min="522" max="768" width="9.140625" style="42"/>
    <col min="769" max="769" width="4.7109375" style="42" customWidth="1"/>
    <col min="770" max="770" width="18.7109375" style="42" customWidth="1"/>
    <col min="771" max="772" width="18" style="42" customWidth="1"/>
    <col min="773" max="774" width="16" style="42" customWidth="1"/>
    <col min="775" max="775" width="20" style="42" customWidth="1"/>
    <col min="776" max="776" width="19.140625" style="42" customWidth="1"/>
    <col min="777" max="777" width="19" style="42" customWidth="1"/>
    <col min="778" max="1024" width="9.140625" style="42"/>
    <col min="1025" max="1025" width="4.7109375" style="42" customWidth="1"/>
    <col min="1026" max="1026" width="18.7109375" style="42" customWidth="1"/>
    <col min="1027" max="1028" width="18" style="42" customWidth="1"/>
    <col min="1029" max="1030" width="16" style="42" customWidth="1"/>
    <col min="1031" max="1031" width="20" style="42" customWidth="1"/>
    <col min="1032" max="1032" width="19.140625" style="42" customWidth="1"/>
    <col min="1033" max="1033" width="19" style="42" customWidth="1"/>
    <col min="1034" max="1280" width="9.140625" style="42"/>
    <col min="1281" max="1281" width="4.7109375" style="42" customWidth="1"/>
    <col min="1282" max="1282" width="18.7109375" style="42" customWidth="1"/>
    <col min="1283" max="1284" width="18" style="42" customWidth="1"/>
    <col min="1285" max="1286" width="16" style="42" customWidth="1"/>
    <col min="1287" max="1287" width="20" style="42" customWidth="1"/>
    <col min="1288" max="1288" width="19.140625" style="42" customWidth="1"/>
    <col min="1289" max="1289" width="19" style="42" customWidth="1"/>
    <col min="1290" max="1536" width="9.140625" style="42"/>
    <col min="1537" max="1537" width="4.7109375" style="42" customWidth="1"/>
    <col min="1538" max="1538" width="18.7109375" style="42" customWidth="1"/>
    <col min="1539" max="1540" width="18" style="42" customWidth="1"/>
    <col min="1541" max="1542" width="16" style="42" customWidth="1"/>
    <col min="1543" max="1543" width="20" style="42" customWidth="1"/>
    <col min="1544" max="1544" width="19.140625" style="42" customWidth="1"/>
    <col min="1545" max="1545" width="19" style="42" customWidth="1"/>
    <col min="1546" max="1792" width="9.140625" style="42"/>
    <col min="1793" max="1793" width="4.7109375" style="42" customWidth="1"/>
    <col min="1794" max="1794" width="18.7109375" style="42" customWidth="1"/>
    <col min="1795" max="1796" width="18" style="42" customWidth="1"/>
    <col min="1797" max="1798" width="16" style="42" customWidth="1"/>
    <col min="1799" max="1799" width="20" style="42" customWidth="1"/>
    <col min="1800" max="1800" width="19.140625" style="42" customWidth="1"/>
    <col min="1801" max="1801" width="19" style="42" customWidth="1"/>
    <col min="1802" max="2048" width="9.140625" style="42"/>
    <col min="2049" max="2049" width="4.7109375" style="42" customWidth="1"/>
    <col min="2050" max="2050" width="18.7109375" style="42" customWidth="1"/>
    <col min="2051" max="2052" width="18" style="42" customWidth="1"/>
    <col min="2053" max="2054" width="16" style="42" customWidth="1"/>
    <col min="2055" max="2055" width="20" style="42" customWidth="1"/>
    <col min="2056" max="2056" width="19.140625" style="42" customWidth="1"/>
    <col min="2057" max="2057" width="19" style="42" customWidth="1"/>
    <col min="2058" max="2304" width="9.140625" style="42"/>
    <col min="2305" max="2305" width="4.7109375" style="42" customWidth="1"/>
    <col min="2306" max="2306" width="18.7109375" style="42" customWidth="1"/>
    <col min="2307" max="2308" width="18" style="42" customWidth="1"/>
    <col min="2309" max="2310" width="16" style="42" customWidth="1"/>
    <col min="2311" max="2311" width="20" style="42" customWidth="1"/>
    <col min="2312" max="2312" width="19.140625" style="42" customWidth="1"/>
    <col min="2313" max="2313" width="19" style="42" customWidth="1"/>
    <col min="2314" max="2560" width="9.140625" style="42"/>
    <col min="2561" max="2561" width="4.7109375" style="42" customWidth="1"/>
    <col min="2562" max="2562" width="18.7109375" style="42" customWidth="1"/>
    <col min="2563" max="2564" width="18" style="42" customWidth="1"/>
    <col min="2565" max="2566" width="16" style="42" customWidth="1"/>
    <col min="2567" max="2567" width="20" style="42" customWidth="1"/>
    <col min="2568" max="2568" width="19.140625" style="42" customWidth="1"/>
    <col min="2569" max="2569" width="19" style="42" customWidth="1"/>
    <col min="2570" max="2816" width="9.140625" style="42"/>
    <col min="2817" max="2817" width="4.7109375" style="42" customWidth="1"/>
    <col min="2818" max="2818" width="18.7109375" style="42" customWidth="1"/>
    <col min="2819" max="2820" width="18" style="42" customWidth="1"/>
    <col min="2821" max="2822" width="16" style="42" customWidth="1"/>
    <col min="2823" max="2823" width="20" style="42" customWidth="1"/>
    <col min="2824" max="2824" width="19.140625" style="42" customWidth="1"/>
    <col min="2825" max="2825" width="19" style="42" customWidth="1"/>
    <col min="2826" max="3072" width="9.140625" style="42"/>
    <col min="3073" max="3073" width="4.7109375" style="42" customWidth="1"/>
    <col min="3074" max="3074" width="18.7109375" style="42" customWidth="1"/>
    <col min="3075" max="3076" width="18" style="42" customWidth="1"/>
    <col min="3077" max="3078" width="16" style="42" customWidth="1"/>
    <col min="3079" max="3079" width="20" style="42" customWidth="1"/>
    <col min="3080" max="3080" width="19.140625" style="42" customWidth="1"/>
    <col min="3081" max="3081" width="19" style="42" customWidth="1"/>
    <col min="3082" max="3328" width="9.140625" style="42"/>
    <col min="3329" max="3329" width="4.7109375" style="42" customWidth="1"/>
    <col min="3330" max="3330" width="18.7109375" style="42" customWidth="1"/>
    <col min="3331" max="3332" width="18" style="42" customWidth="1"/>
    <col min="3333" max="3334" width="16" style="42" customWidth="1"/>
    <col min="3335" max="3335" width="20" style="42" customWidth="1"/>
    <col min="3336" max="3336" width="19.140625" style="42" customWidth="1"/>
    <col min="3337" max="3337" width="19" style="42" customWidth="1"/>
    <col min="3338" max="3584" width="9.140625" style="42"/>
    <col min="3585" max="3585" width="4.7109375" style="42" customWidth="1"/>
    <col min="3586" max="3586" width="18.7109375" style="42" customWidth="1"/>
    <col min="3587" max="3588" width="18" style="42" customWidth="1"/>
    <col min="3589" max="3590" width="16" style="42" customWidth="1"/>
    <col min="3591" max="3591" width="20" style="42" customWidth="1"/>
    <col min="3592" max="3592" width="19.140625" style="42" customWidth="1"/>
    <col min="3593" max="3593" width="19" style="42" customWidth="1"/>
    <col min="3594" max="3840" width="9.140625" style="42"/>
    <col min="3841" max="3841" width="4.7109375" style="42" customWidth="1"/>
    <col min="3842" max="3842" width="18.7109375" style="42" customWidth="1"/>
    <col min="3843" max="3844" width="18" style="42" customWidth="1"/>
    <col min="3845" max="3846" width="16" style="42" customWidth="1"/>
    <col min="3847" max="3847" width="20" style="42" customWidth="1"/>
    <col min="3848" max="3848" width="19.140625" style="42" customWidth="1"/>
    <col min="3849" max="3849" width="19" style="42" customWidth="1"/>
    <col min="3850" max="4096" width="9.140625" style="42"/>
    <col min="4097" max="4097" width="4.7109375" style="42" customWidth="1"/>
    <col min="4098" max="4098" width="18.7109375" style="42" customWidth="1"/>
    <col min="4099" max="4100" width="18" style="42" customWidth="1"/>
    <col min="4101" max="4102" width="16" style="42" customWidth="1"/>
    <col min="4103" max="4103" width="20" style="42" customWidth="1"/>
    <col min="4104" max="4104" width="19.140625" style="42" customWidth="1"/>
    <col min="4105" max="4105" width="19" style="42" customWidth="1"/>
    <col min="4106" max="4352" width="9.140625" style="42"/>
    <col min="4353" max="4353" width="4.7109375" style="42" customWidth="1"/>
    <col min="4354" max="4354" width="18.7109375" style="42" customWidth="1"/>
    <col min="4355" max="4356" width="18" style="42" customWidth="1"/>
    <col min="4357" max="4358" width="16" style="42" customWidth="1"/>
    <col min="4359" max="4359" width="20" style="42" customWidth="1"/>
    <col min="4360" max="4360" width="19.140625" style="42" customWidth="1"/>
    <col min="4361" max="4361" width="19" style="42" customWidth="1"/>
    <col min="4362" max="4608" width="9.140625" style="42"/>
    <col min="4609" max="4609" width="4.7109375" style="42" customWidth="1"/>
    <col min="4610" max="4610" width="18.7109375" style="42" customWidth="1"/>
    <col min="4611" max="4612" width="18" style="42" customWidth="1"/>
    <col min="4613" max="4614" width="16" style="42" customWidth="1"/>
    <col min="4615" max="4615" width="20" style="42" customWidth="1"/>
    <col min="4616" max="4616" width="19.140625" style="42" customWidth="1"/>
    <col min="4617" max="4617" width="19" style="42" customWidth="1"/>
    <col min="4618" max="4864" width="9.140625" style="42"/>
    <col min="4865" max="4865" width="4.7109375" style="42" customWidth="1"/>
    <col min="4866" max="4866" width="18.7109375" style="42" customWidth="1"/>
    <col min="4867" max="4868" width="18" style="42" customWidth="1"/>
    <col min="4869" max="4870" width="16" style="42" customWidth="1"/>
    <col min="4871" max="4871" width="20" style="42" customWidth="1"/>
    <col min="4872" max="4872" width="19.140625" style="42" customWidth="1"/>
    <col min="4873" max="4873" width="19" style="42" customWidth="1"/>
    <col min="4874" max="5120" width="9.140625" style="42"/>
    <col min="5121" max="5121" width="4.7109375" style="42" customWidth="1"/>
    <col min="5122" max="5122" width="18.7109375" style="42" customWidth="1"/>
    <col min="5123" max="5124" width="18" style="42" customWidth="1"/>
    <col min="5125" max="5126" width="16" style="42" customWidth="1"/>
    <col min="5127" max="5127" width="20" style="42" customWidth="1"/>
    <col min="5128" max="5128" width="19.140625" style="42" customWidth="1"/>
    <col min="5129" max="5129" width="19" style="42" customWidth="1"/>
    <col min="5130" max="5376" width="9.140625" style="42"/>
    <col min="5377" max="5377" width="4.7109375" style="42" customWidth="1"/>
    <col min="5378" max="5378" width="18.7109375" style="42" customWidth="1"/>
    <col min="5379" max="5380" width="18" style="42" customWidth="1"/>
    <col min="5381" max="5382" width="16" style="42" customWidth="1"/>
    <col min="5383" max="5383" width="20" style="42" customWidth="1"/>
    <col min="5384" max="5384" width="19.140625" style="42" customWidth="1"/>
    <col min="5385" max="5385" width="19" style="42" customWidth="1"/>
    <col min="5386" max="5632" width="9.140625" style="42"/>
    <col min="5633" max="5633" width="4.7109375" style="42" customWidth="1"/>
    <col min="5634" max="5634" width="18.7109375" style="42" customWidth="1"/>
    <col min="5635" max="5636" width="18" style="42" customWidth="1"/>
    <col min="5637" max="5638" width="16" style="42" customWidth="1"/>
    <col min="5639" max="5639" width="20" style="42" customWidth="1"/>
    <col min="5640" max="5640" width="19.140625" style="42" customWidth="1"/>
    <col min="5641" max="5641" width="19" style="42" customWidth="1"/>
    <col min="5642" max="5888" width="9.140625" style="42"/>
    <col min="5889" max="5889" width="4.7109375" style="42" customWidth="1"/>
    <col min="5890" max="5890" width="18.7109375" style="42" customWidth="1"/>
    <col min="5891" max="5892" width="18" style="42" customWidth="1"/>
    <col min="5893" max="5894" width="16" style="42" customWidth="1"/>
    <col min="5895" max="5895" width="20" style="42" customWidth="1"/>
    <col min="5896" max="5896" width="19.140625" style="42" customWidth="1"/>
    <col min="5897" max="5897" width="19" style="42" customWidth="1"/>
    <col min="5898" max="6144" width="9.140625" style="42"/>
    <col min="6145" max="6145" width="4.7109375" style="42" customWidth="1"/>
    <col min="6146" max="6146" width="18.7109375" style="42" customWidth="1"/>
    <col min="6147" max="6148" width="18" style="42" customWidth="1"/>
    <col min="6149" max="6150" width="16" style="42" customWidth="1"/>
    <col min="6151" max="6151" width="20" style="42" customWidth="1"/>
    <col min="6152" max="6152" width="19.140625" style="42" customWidth="1"/>
    <col min="6153" max="6153" width="19" style="42" customWidth="1"/>
    <col min="6154" max="6400" width="9.140625" style="42"/>
    <col min="6401" max="6401" width="4.7109375" style="42" customWidth="1"/>
    <col min="6402" max="6402" width="18.7109375" style="42" customWidth="1"/>
    <col min="6403" max="6404" width="18" style="42" customWidth="1"/>
    <col min="6405" max="6406" width="16" style="42" customWidth="1"/>
    <col min="6407" max="6407" width="20" style="42" customWidth="1"/>
    <col min="6408" max="6408" width="19.140625" style="42" customWidth="1"/>
    <col min="6409" max="6409" width="19" style="42" customWidth="1"/>
    <col min="6410" max="6656" width="9.140625" style="42"/>
    <col min="6657" max="6657" width="4.7109375" style="42" customWidth="1"/>
    <col min="6658" max="6658" width="18.7109375" style="42" customWidth="1"/>
    <col min="6659" max="6660" width="18" style="42" customWidth="1"/>
    <col min="6661" max="6662" width="16" style="42" customWidth="1"/>
    <col min="6663" max="6663" width="20" style="42" customWidth="1"/>
    <col min="6664" max="6664" width="19.140625" style="42" customWidth="1"/>
    <col min="6665" max="6665" width="19" style="42" customWidth="1"/>
    <col min="6666" max="6912" width="9.140625" style="42"/>
    <col min="6913" max="6913" width="4.7109375" style="42" customWidth="1"/>
    <col min="6914" max="6914" width="18.7109375" style="42" customWidth="1"/>
    <col min="6915" max="6916" width="18" style="42" customWidth="1"/>
    <col min="6917" max="6918" width="16" style="42" customWidth="1"/>
    <col min="6919" max="6919" width="20" style="42" customWidth="1"/>
    <col min="6920" max="6920" width="19.140625" style="42" customWidth="1"/>
    <col min="6921" max="6921" width="19" style="42" customWidth="1"/>
    <col min="6922" max="7168" width="9.140625" style="42"/>
    <col min="7169" max="7169" width="4.7109375" style="42" customWidth="1"/>
    <col min="7170" max="7170" width="18.7109375" style="42" customWidth="1"/>
    <col min="7171" max="7172" width="18" style="42" customWidth="1"/>
    <col min="7173" max="7174" width="16" style="42" customWidth="1"/>
    <col min="7175" max="7175" width="20" style="42" customWidth="1"/>
    <col min="7176" max="7176" width="19.140625" style="42" customWidth="1"/>
    <col min="7177" max="7177" width="19" style="42" customWidth="1"/>
    <col min="7178" max="7424" width="9.140625" style="42"/>
    <col min="7425" max="7425" width="4.7109375" style="42" customWidth="1"/>
    <col min="7426" max="7426" width="18.7109375" style="42" customWidth="1"/>
    <col min="7427" max="7428" width="18" style="42" customWidth="1"/>
    <col min="7429" max="7430" width="16" style="42" customWidth="1"/>
    <col min="7431" max="7431" width="20" style="42" customWidth="1"/>
    <col min="7432" max="7432" width="19.140625" style="42" customWidth="1"/>
    <col min="7433" max="7433" width="19" style="42" customWidth="1"/>
    <col min="7434" max="7680" width="9.140625" style="42"/>
    <col min="7681" max="7681" width="4.7109375" style="42" customWidth="1"/>
    <col min="7682" max="7682" width="18.7109375" style="42" customWidth="1"/>
    <col min="7683" max="7684" width="18" style="42" customWidth="1"/>
    <col min="7685" max="7686" width="16" style="42" customWidth="1"/>
    <col min="7687" max="7687" width="20" style="42" customWidth="1"/>
    <col min="7688" max="7688" width="19.140625" style="42" customWidth="1"/>
    <col min="7689" max="7689" width="19" style="42" customWidth="1"/>
    <col min="7690" max="7936" width="9.140625" style="42"/>
    <col min="7937" max="7937" width="4.7109375" style="42" customWidth="1"/>
    <col min="7938" max="7938" width="18.7109375" style="42" customWidth="1"/>
    <col min="7939" max="7940" width="18" style="42" customWidth="1"/>
    <col min="7941" max="7942" width="16" style="42" customWidth="1"/>
    <col min="7943" max="7943" width="20" style="42" customWidth="1"/>
    <col min="7944" max="7944" width="19.140625" style="42" customWidth="1"/>
    <col min="7945" max="7945" width="19" style="42" customWidth="1"/>
    <col min="7946" max="8192" width="9.140625" style="42"/>
    <col min="8193" max="8193" width="4.7109375" style="42" customWidth="1"/>
    <col min="8194" max="8194" width="18.7109375" style="42" customWidth="1"/>
    <col min="8195" max="8196" width="18" style="42" customWidth="1"/>
    <col min="8197" max="8198" width="16" style="42" customWidth="1"/>
    <col min="8199" max="8199" width="20" style="42" customWidth="1"/>
    <col min="8200" max="8200" width="19.140625" style="42" customWidth="1"/>
    <col min="8201" max="8201" width="19" style="42" customWidth="1"/>
    <col min="8202" max="8448" width="9.140625" style="42"/>
    <col min="8449" max="8449" width="4.7109375" style="42" customWidth="1"/>
    <col min="8450" max="8450" width="18.7109375" style="42" customWidth="1"/>
    <col min="8451" max="8452" width="18" style="42" customWidth="1"/>
    <col min="8453" max="8454" width="16" style="42" customWidth="1"/>
    <col min="8455" max="8455" width="20" style="42" customWidth="1"/>
    <col min="8456" max="8456" width="19.140625" style="42" customWidth="1"/>
    <col min="8457" max="8457" width="19" style="42" customWidth="1"/>
    <col min="8458" max="8704" width="9.140625" style="42"/>
    <col min="8705" max="8705" width="4.7109375" style="42" customWidth="1"/>
    <col min="8706" max="8706" width="18.7109375" style="42" customWidth="1"/>
    <col min="8707" max="8708" width="18" style="42" customWidth="1"/>
    <col min="8709" max="8710" width="16" style="42" customWidth="1"/>
    <col min="8711" max="8711" width="20" style="42" customWidth="1"/>
    <col min="8712" max="8712" width="19.140625" style="42" customWidth="1"/>
    <col min="8713" max="8713" width="19" style="42" customWidth="1"/>
    <col min="8714" max="8960" width="9.140625" style="42"/>
    <col min="8961" max="8961" width="4.7109375" style="42" customWidth="1"/>
    <col min="8962" max="8962" width="18.7109375" style="42" customWidth="1"/>
    <col min="8963" max="8964" width="18" style="42" customWidth="1"/>
    <col min="8965" max="8966" width="16" style="42" customWidth="1"/>
    <col min="8967" max="8967" width="20" style="42" customWidth="1"/>
    <col min="8968" max="8968" width="19.140625" style="42" customWidth="1"/>
    <col min="8969" max="8969" width="19" style="42" customWidth="1"/>
    <col min="8970" max="9216" width="9.140625" style="42"/>
    <col min="9217" max="9217" width="4.7109375" style="42" customWidth="1"/>
    <col min="9218" max="9218" width="18.7109375" style="42" customWidth="1"/>
    <col min="9219" max="9220" width="18" style="42" customWidth="1"/>
    <col min="9221" max="9222" width="16" style="42" customWidth="1"/>
    <col min="9223" max="9223" width="20" style="42" customWidth="1"/>
    <col min="9224" max="9224" width="19.140625" style="42" customWidth="1"/>
    <col min="9225" max="9225" width="19" style="42" customWidth="1"/>
    <col min="9226" max="9472" width="9.140625" style="42"/>
    <col min="9473" max="9473" width="4.7109375" style="42" customWidth="1"/>
    <col min="9474" max="9474" width="18.7109375" style="42" customWidth="1"/>
    <col min="9475" max="9476" width="18" style="42" customWidth="1"/>
    <col min="9477" max="9478" width="16" style="42" customWidth="1"/>
    <col min="9479" max="9479" width="20" style="42" customWidth="1"/>
    <col min="9480" max="9480" width="19.140625" style="42" customWidth="1"/>
    <col min="9481" max="9481" width="19" style="42" customWidth="1"/>
    <col min="9482" max="9728" width="9.140625" style="42"/>
    <col min="9729" max="9729" width="4.7109375" style="42" customWidth="1"/>
    <col min="9730" max="9730" width="18.7109375" style="42" customWidth="1"/>
    <col min="9731" max="9732" width="18" style="42" customWidth="1"/>
    <col min="9733" max="9734" width="16" style="42" customWidth="1"/>
    <col min="9735" max="9735" width="20" style="42" customWidth="1"/>
    <col min="9736" max="9736" width="19.140625" style="42" customWidth="1"/>
    <col min="9737" max="9737" width="19" style="42" customWidth="1"/>
    <col min="9738" max="9984" width="9.140625" style="42"/>
    <col min="9985" max="9985" width="4.7109375" style="42" customWidth="1"/>
    <col min="9986" max="9986" width="18.7109375" style="42" customWidth="1"/>
    <col min="9987" max="9988" width="18" style="42" customWidth="1"/>
    <col min="9989" max="9990" width="16" style="42" customWidth="1"/>
    <col min="9991" max="9991" width="20" style="42" customWidth="1"/>
    <col min="9992" max="9992" width="19.140625" style="42" customWidth="1"/>
    <col min="9993" max="9993" width="19" style="42" customWidth="1"/>
    <col min="9994" max="10240" width="9.140625" style="42"/>
    <col min="10241" max="10241" width="4.7109375" style="42" customWidth="1"/>
    <col min="10242" max="10242" width="18.7109375" style="42" customWidth="1"/>
    <col min="10243" max="10244" width="18" style="42" customWidth="1"/>
    <col min="10245" max="10246" width="16" style="42" customWidth="1"/>
    <col min="10247" max="10247" width="20" style="42" customWidth="1"/>
    <col min="10248" max="10248" width="19.140625" style="42" customWidth="1"/>
    <col min="10249" max="10249" width="19" style="42" customWidth="1"/>
    <col min="10250" max="10496" width="9.140625" style="42"/>
    <col min="10497" max="10497" width="4.7109375" style="42" customWidth="1"/>
    <col min="10498" max="10498" width="18.7109375" style="42" customWidth="1"/>
    <col min="10499" max="10500" width="18" style="42" customWidth="1"/>
    <col min="10501" max="10502" width="16" style="42" customWidth="1"/>
    <col min="10503" max="10503" width="20" style="42" customWidth="1"/>
    <col min="10504" max="10504" width="19.140625" style="42" customWidth="1"/>
    <col min="10505" max="10505" width="19" style="42" customWidth="1"/>
    <col min="10506" max="10752" width="9.140625" style="42"/>
    <col min="10753" max="10753" width="4.7109375" style="42" customWidth="1"/>
    <col min="10754" max="10754" width="18.7109375" style="42" customWidth="1"/>
    <col min="10755" max="10756" width="18" style="42" customWidth="1"/>
    <col min="10757" max="10758" width="16" style="42" customWidth="1"/>
    <col min="10759" max="10759" width="20" style="42" customWidth="1"/>
    <col min="10760" max="10760" width="19.140625" style="42" customWidth="1"/>
    <col min="10761" max="10761" width="19" style="42" customWidth="1"/>
    <col min="10762" max="11008" width="9.140625" style="42"/>
    <col min="11009" max="11009" width="4.7109375" style="42" customWidth="1"/>
    <col min="11010" max="11010" width="18.7109375" style="42" customWidth="1"/>
    <col min="11011" max="11012" width="18" style="42" customWidth="1"/>
    <col min="11013" max="11014" width="16" style="42" customWidth="1"/>
    <col min="11015" max="11015" width="20" style="42" customWidth="1"/>
    <col min="11016" max="11016" width="19.140625" style="42" customWidth="1"/>
    <col min="11017" max="11017" width="19" style="42" customWidth="1"/>
    <col min="11018" max="11264" width="9.140625" style="42"/>
    <col min="11265" max="11265" width="4.7109375" style="42" customWidth="1"/>
    <col min="11266" max="11266" width="18.7109375" style="42" customWidth="1"/>
    <col min="11267" max="11268" width="18" style="42" customWidth="1"/>
    <col min="11269" max="11270" width="16" style="42" customWidth="1"/>
    <col min="11271" max="11271" width="20" style="42" customWidth="1"/>
    <col min="11272" max="11272" width="19.140625" style="42" customWidth="1"/>
    <col min="11273" max="11273" width="19" style="42" customWidth="1"/>
    <col min="11274" max="11520" width="9.140625" style="42"/>
    <col min="11521" max="11521" width="4.7109375" style="42" customWidth="1"/>
    <col min="11522" max="11522" width="18.7109375" style="42" customWidth="1"/>
    <col min="11523" max="11524" width="18" style="42" customWidth="1"/>
    <col min="11525" max="11526" width="16" style="42" customWidth="1"/>
    <col min="11527" max="11527" width="20" style="42" customWidth="1"/>
    <col min="11528" max="11528" width="19.140625" style="42" customWidth="1"/>
    <col min="11529" max="11529" width="19" style="42" customWidth="1"/>
    <col min="11530" max="11776" width="9.140625" style="42"/>
    <col min="11777" max="11777" width="4.7109375" style="42" customWidth="1"/>
    <col min="11778" max="11778" width="18.7109375" style="42" customWidth="1"/>
    <col min="11779" max="11780" width="18" style="42" customWidth="1"/>
    <col min="11781" max="11782" width="16" style="42" customWidth="1"/>
    <col min="11783" max="11783" width="20" style="42" customWidth="1"/>
    <col min="11784" max="11784" width="19.140625" style="42" customWidth="1"/>
    <col min="11785" max="11785" width="19" style="42" customWidth="1"/>
    <col min="11786" max="12032" width="9.140625" style="42"/>
    <col min="12033" max="12033" width="4.7109375" style="42" customWidth="1"/>
    <col min="12034" max="12034" width="18.7109375" style="42" customWidth="1"/>
    <col min="12035" max="12036" width="18" style="42" customWidth="1"/>
    <col min="12037" max="12038" width="16" style="42" customWidth="1"/>
    <col min="12039" max="12039" width="20" style="42" customWidth="1"/>
    <col min="12040" max="12040" width="19.140625" style="42" customWidth="1"/>
    <col min="12041" max="12041" width="19" style="42" customWidth="1"/>
    <col min="12042" max="12288" width="9.140625" style="42"/>
    <col min="12289" max="12289" width="4.7109375" style="42" customWidth="1"/>
    <col min="12290" max="12290" width="18.7109375" style="42" customWidth="1"/>
    <col min="12291" max="12292" width="18" style="42" customWidth="1"/>
    <col min="12293" max="12294" width="16" style="42" customWidth="1"/>
    <col min="12295" max="12295" width="20" style="42" customWidth="1"/>
    <col min="12296" max="12296" width="19.140625" style="42" customWidth="1"/>
    <col min="12297" max="12297" width="19" style="42" customWidth="1"/>
    <col min="12298" max="12544" width="9.140625" style="42"/>
    <col min="12545" max="12545" width="4.7109375" style="42" customWidth="1"/>
    <col min="12546" max="12546" width="18.7109375" style="42" customWidth="1"/>
    <col min="12547" max="12548" width="18" style="42" customWidth="1"/>
    <col min="12549" max="12550" width="16" style="42" customWidth="1"/>
    <col min="12551" max="12551" width="20" style="42" customWidth="1"/>
    <col min="12552" max="12552" width="19.140625" style="42" customWidth="1"/>
    <col min="12553" max="12553" width="19" style="42" customWidth="1"/>
    <col min="12554" max="12800" width="9.140625" style="42"/>
    <col min="12801" max="12801" width="4.7109375" style="42" customWidth="1"/>
    <col min="12802" max="12802" width="18.7109375" style="42" customWidth="1"/>
    <col min="12803" max="12804" width="18" style="42" customWidth="1"/>
    <col min="12805" max="12806" width="16" style="42" customWidth="1"/>
    <col min="12807" max="12807" width="20" style="42" customWidth="1"/>
    <col min="12808" max="12808" width="19.140625" style="42" customWidth="1"/>
    <col min="12809" max="12809" width="19" style="42" customWidth="1"/>
    <col min="12810" max="13056" width="9.140625" style="42"/>
    <col min="13057" max="13057" width="4.7109375" style="42" customWidth="1"/>
    <col min="13058" max="13058" width="18.7109375" style="42" customWidth="1"/>
    <col min="13059" max="13060" width="18" style="42" customWidth="1"/>
    <col min="13061" max="13062" width="16" style="42" customWidth="1"/>
    <col min="13063" max="13063" width="20" style="42" customWidth="1"/>
    <col min="13064" max="13064" width="19.140625" style="42" customWidth="1"/>
    <col min="13065" max="13065" width="19" style="42" customWidth="1"/>
    <col min="13066" max="13312" width="9.140625" style="42"/>
    <col min="13313" max="13313" width="4.7109375" style="42" customWidth="1"/>
    <col min="13314" max="13314" width="18.7109375" style="42" customWidth="1"/>
    <col min="13315" max="13316" width="18" style="42" customWidth="1"/>
    <col min="13317" max="13318" width="16" style="42" customWidth="1"/>
    <col min="13319" max="13319" width="20" style="42" customWidth="1"/>
    <col min="13320" max="13320" width="19.140625" style="42" customWidth="1"/>
    <col min="13321" max="13321" width="19" style="42" customWidth="1"/>
    <col min="13322" max="13568" width="9.140625" style="42"/>
    <col min="13569" max="13569" width="4.7109375" style="42" customWidth="1"/>
    <col min="13570" max="13570" width="18.7109375" style="42" customWidth="1"/>
    <col min="13571" max="13572" width="18" style="42" customWidth="1"/>
    <col min="13573" max="13574" width="16" style="42" customWidth="1"/>
    <col min="13575" max="13575" width="20" style="42" customWidth="1"/>
    <col min="13576" max="13576" width="19.140625" style="42" customWidth="1"/>
    <col min="13577" max="13577" width="19" style="42" customWidth="1"/>
    <col min="13578" max="13824" width="9.140625" style="42"/>
    <col min="13825" max="13825" width="4.7109375" style="42" customWidth="1"/>
    <col min="13826" max="13826" width="18.7109375" style="42" customWidth="1"/>
    <col min="13827" max="13828" width="18" style="42" customWidth="1"/>
    <col min="13829" max="13830" width="16" style="42" customWidth="1"/>
    <col min="13831" max="13831" width="20" style="42" customWidth="1"/>
    <col min="13832" max="13832" width="19.140625" style="42" customWidth="1"/>
    <col min="13833" max="13833" width="19" style="42" customWidth="1"/>
    <col min="13834" max="14080" width="9.140625" style="42"/>
    <col min="14081" max="14081" width="4.7109375" style="42" customWidth="1"/>
    <col min="14082" max="14082" width="18.7109375" style="42" customWidth="1"/>
    <col min="14083" max="14084" width="18" style="42" customWidth="1"/>
    <col min="14085" max="14086" width="16" style="42" customWidth="1"/>
    <col min="14087" max="14087" width="20" style="42" customWidth="1"/>
    <col min="14088" max="14088" width="19.140625" style="42" customWidth="1"/>
    <col min="14089" max="14089" width="19" style="42" customWidth="1"/>
    <col min="14090" max="14336" width="9.140625" style="42"/>
    <col min="14337" max="14337" width="4.7109375" style="42" customWidth="1"/>
    <col min="14338" max="14338" width="18.7109375" style="42" customWidth="1"/>
    <col min="14339" max="14340" width="18" style="42" customWidth="1"/>
    <col min="14341" max="14342" width="16" style="42" customWidth="1"/>
    <col min="14343" max="14343" width="20" style="42" customWidth="1"/>
    <col min="14344" max="14344" width="19.140625" style="42" customWidth="1"/>
    <col min="14345" max="14345" width="19" style="42" customWidth="1"/>
    <col min="14346" max="14592" width="9.140625" style="42"/>
    <col min="14593" max="14593" width="4.7109375" style="42" customWidth="1"/>
    <col min="14594" max="14594" width="18.7109375" style="42" customWidth="1"/>
    <col min="14595" max="14596" width="18" style="42" customWidth="1"/>
    <col min="14597" max="14598" width="16" style="42" customWidth="1"/>
    <col min="14599" max="14599" width="20" style="42" customWidth="1"/>
    <col min="14600" max="14600" width="19.140625" style="42" customWidth="1"/>
    <col min="14601" max="14601" width="19" style="42" customWidth="1"/>
    <col min="14602" max="14848" width="9.140625" style="42"/>
    <col min="14849" max="14849" width="4.7109375" style="42" customWidth="1"/>
    <col min="14850" max="14850" width="18.7109375" style="42" customWidth="1"/>
    <col min="14851" max="14852" width="18" style="42" customWidth="1"/>
    <col min="14853" max="14854" width="16" style="42" customWidth="1"/>
    <col min="14855" max="14855" width="20" style="42" customWidth="1"/>
    <col min="14856" max="14856" width="19.140625" style="42" customWidth="1"/>
    <col min="14857" max="14857" width="19" style="42" customWidth="1"/>
    <col min="14858" max="15104" width="9.140625" style="42"/>
    <col min="15105" max="15105" width="4.7109375" style="42" customWidth="1"/>
    <col min="15106" max="15106" width="18.7109375" style="42" customWidth="1"/>
    <col min="15107" max="15108" width="18" style="42" customWidth="1"/>
    <col min="15109" max="15110" width="16" style="42" customWidth="1"/>
    <col min="15111" max="15111" width="20" style="42" customWidth="1"/>
    <col min="15112" max="15112" width="19.140625" style="42" customWidth="1"/>
    <col min="15113" max="15113" width="19" style="42" customWidth="1"/>
    <col min="15114" max="15360" width="9.140625" style="42"/>
    <col min="15361" max="15361" width="4.7109375" style="42" customWidth="1"/>
    <col min="15362" max="15362" width="18.7109375" style="42" customWidth="1"/>
    <col min="15363" max="15364" width="18" style="42" customWidth="1"/>
    <col min="15365" max="15366" width="16" style="42" customWidth="1"/>
    <col min="15367" max="15367" width="20" style="42" customWidth="1"/>
    <col min="15368" max="15368" width="19.140625" style="42" customWidth="1"/>
    <col min="15369" max="15369" width="19" style="42" customWidth="1"/>
    <col min="15370" max="15616" width="9.140625" style="42"/>
    <col min="15617" max="15617" width="4.7109375" style="42" customWidth="1"/>
    <col min="15618" max="15618" width="18.7109375" style="42" customWidth="1"/>
    <col min="15619" max="15620" width="18" style="42" customWidth="1"/>
    <col min="15621" max="15622" width="16" style="42" customWidth="1"/>
    <col min="15623" max="15623" width="20" style="42" customWidth="1"/>
    <col min="15624" max="15624" width="19.140625" style="42" customWidth="1"/>
    <col min="15625" max="15625" width="19" style="42" customWidth="1"/>
    <col min="15626" max="15872" width="9.140625" style="42"/>
    <col min="15873" max="15873" width="4.7109375" style="42" customWidth="1"/>
    <col min="15874" max="15874" width="18.7109375" style="42" customWidth="1"/>
    <col min="15875" max="15876" width="18" style="42" customWidth="1"/>
    <col min="15877" max="15878" width="16" style="42" customWidth="1"/>
    <col min="15879" max="15879" width="20" style="42" customWidth="1"/>
    <col min="15880" max="15880" width="19.140625" style="42" customWidth="1"/>
    <col min="15881" max="15881" width="19" style="42" customWidth="1"/>
    <col min="15882" max="16128" width="9.140625" style="42"/>
    <col min="16129" max="16129" width="4.7109375" style="42" customWidth="1"/>
    <col min="16130" max="16130" width="18.7109375" style="42" customWidth="1"/>
    <col min="16131" max="16132" width="18" style="42" customWidth="1"/>
    <col min="16133" max="16134" width="16" style="42" customWidth="1"/>
    <col min="16135" max="16135" width="20" style="42" customWidth="1"/>
    <col min="16136" max="16136" width="19.140625" style="42" customWidth="1"/>
    <col min="16137" max="16137" width="19" style="42" customWidth="1"/>
    <col min="16138" max="16384" width="9.140625" style="42"/>
  </cols>
  <sheetData>
    <row r="1" spans="1:13" s="1" customFormat="1" ht="18.75" customHeight="1">
      <c r="H1" s="202" t="s">
        <v>325</v>
      </c>
      <c r="I1" s="352"/>
      <c r="J1" s="352"/>
    </row>
    <row r="2" spans="1:13" s="1" customFormat="1" ht="49.5" customHeight="1">
      <c r="H2" s="203" t="s">
        <v>32</v>
      </c>
      <c r="I2" s="274"/>
      <c r="J2" s="274"/>
    </row>
    <row r="3" spans="1:13" s="1" customFormat="1" ht="16.5"/>
    <row r="4" spans="1:13" s="1" customFormat="1" ht="18.75">
      <c r="A4" s="353" t="s">
        <v>329</v>
      </c>
      <c r="B4" s="353"/>
      <c r="C4" s="353"/>
      <c r="D4" s="353"/>
      <c r="E4" s="353"/>
      <c r="F4" s="353"/>
      <c r="G4" s="353"/>
      <c r="H4" s="353"/>
      <c r="I4" s="353"/>
      <c r="J4" s="353"/>
    </row>
    <row r="5" spans="1:13" s="1" customFormat="1" ht="18.75">
      <c r="A5" s="343" t="s">
        <v>35</v>
      </c>
      <c r="B5" s="343"/>
      <c r="C5" s="343"/>
      <c r="D5" s="343"/>
      <c r="E5" s="343"/>
      <c r="F5" s="343"/>
      <c r="G5" s="343"/>
      <c r="H5" s="343"/>
      <c r="I5" s="343"/>
      <c r="J5" s="343"/>
    </row>
    <row r="6" spans="1:13">
      <c r="A6" s="354" t="s">
        <v>303</v>
      </c>
      <c r="B6" s="354"/>
      <c r="C6" s="354"/>
      <c r="D6" s="354"/>
      <c r="E6" s="354"/>
      <c r="F6" s="354"/>
      <c r="G6" s="354"/>
      <c r="H6" s="354"/>
      <c r="I6" s="354"/>
    </row>
    <row r="7" spans="1:13" ht="18.75">
      <c r="A7" s="355" t="s">
        <v>165</v>
      </c>
      <c r="B7" s="355"/>
      <c r="C7" s="355"/>
      <c r="D7" s="355"/>
      <c r="E7" s="355"/>
      <c r="F7" s="355"/>
      <c r="G7" s="355"/>
      <c r="H7" s="355"/>
      <c r="I7" s="355"/>
    </row>
    <row r="9" spans="1:13" ht="15.75" customHeight="1">
      <c r="A9" s="341" t="s">
        <v>3</v>
      </c>
      <c r="B9" s="345" t="s">
        <v>220</v>
      </c>
      <c r="C9" s="341" t="s">
        <v>221</v>
      </c>
      <c r="D9" s="345" t="s">
        <v>304</v>
      </c>
      <c r="E9" s="348" t="s">
        <v>305</v>
      </c>
      <c r="F9" s="348"/>
      <c r="G9" s="341" t="s">
        <v>222</v>
      </c>
      <c r="H9" s="342" t="s">
        <v>223</v>
      </c>
      <c r="I9" s="342" t="s">
        <v>321</v>
      </c>
      <c r="J9" s="43"/>
      <c r="K9" s="43"/>
      <c r="L9" s="43"/>
      <c r="M9" s="43"/>
    </row>
    <row r="10" spans="1:13" ht="115.5" customHeight="1">
      <c r="A10" s="341"/>
      <c r="B10" s="346"/>
      <c r="C10" s="341"/>
      <c r="D10" s="347"/>
      <c r="E10" s="110" t="s">
        <v>306</v>
      </c>
      <c r="F10" s="110" t="s">
        <v>307</v>
      </c>
      <c r="G10" s="341"/>
      <c r="H10" s="342"/>
      <c r="I10" s="342"/>
      <c r="J10" s="43"/>
      <c r="K10" s="43"/>
      <c r="L10" s="43"/>
      <c r="M10" s="43"/>
    </row>
    <row r="11" spans="1:13">
      <c r="A11" s="111">
        <v>1</v>
      </c>
      <c r="B11" s="111">
        <v>2</v>
      </c>
      <c r="C11" s="111">
        <v>3</v>
      </c>
      <c r="D11" s="111"/>
      <c r="E11" s="111">
        <v>4</v>
      </c>
      <c r="F11" s="111">
        <v>5</v>
      </c>
      <c r="G11" s="111">
        <v>6</v>
      </c>
      <c r="H11" s="112">
        <v>7</v>
      </c>
      <c r="I11" s="111">
        <v>8</v>
      </c>
      <c r="J11" s="43"/>
      <c r="K11" s="43"/>
      <c r="L11" s="43"/>
      <c r="M11" s="43"/>
    </row>
    <row r="12" spans="1:13" ht="123" customHeight="1">
      <c r="A12" s="118" t="s">
        <v>177</v>
      </c>
      <c r="B12" s="104" t="s">
        <v>224</v>
      </c>
      <c r="C12" s="104" t="s">
        <v>225</v>
      </c>
      <c r="D12" s="113"/>
      <c r="E12" s="116"/>
      <c r="F12" s="116"/>
      <c r="G12" s="22" t="s">
        <v>46</v>
      </c>
      <c r="H12" s="74" t="s">
        <v>227</v>
      </c>
      <c r="I12" s="117">
        <v>0</v>
      </c>
      <c r="J12" s="43"/>
      <c r="K12" s="43"/>
      <c r="L12" s="43"/>
      <c r="M12" s="43"/>
    </row>
    <row r="13" spans="1:13" ht="16.5" customHeight="1">
      <c r="A13" s="111"/>
      <c r="B13" s="208" t="s">
        <v>47</v>
      </c>
      <c r="C13" s="209"/>
      <c r="D13" s="209"/>
      <c r="E13" s="209"/>
      <c r="F13" s="209"/>
      <c r="G13" s="209"/>
      <c r="H13" s="209"/>
      <c r="I13" s="210"/>
      <c r="J13" s="43"/>
      <c r="K13" s="43"/>
      <c r="L13" s="43"/>
      <c r="M13" s="43"/>
    </row>
    <row r="14" spans="1:13" ht="181.5">
      <c r="A14" s="118" t="s">
        <v>43</v>
      </c>
      <c r="B14" s="90" t="s">
        <v>49</v>
      </c>
      <c r="C14" s="90" t="s">
        <v>228</v>
      </c>
      <c r="D14" s="113"/>
      <c r="E14" s="116"/>
      <c r="F14" s="116"/>
      <c r="G14" s="22" t="s">
        <v>46</v>
      </c>
      <c r="H14" s="74" t="s">
        <v>227</v>
      </c>
      <c r="I14" s="117">
        <v>0</v>
      </c>
      <c r="J14" s="43"/>
      <c r="K14" s="43"/>
      <c r="L14" s="43"/>
      <c r="M14" s="43"/>
    </row>
    <row r="15" spans="1:13" ht="16.5">
      <c r="A15" s="111"/>
      <c r="B15" s="208" t="s">
        <v>50</v>
      </c>
      <c r="C15" s="209"/>
      <c r="D15" s="209"/>
      <c r="E15" s="209"/>
      <c r="F15" s="209"/>
      <c r="G15" s="210"/>
      <c r="H15" s="74"/>
      <c r="I15" s="117"/>
      <c r="J15" s="43"/>
      <c r="K15" s="43"/>
      <c r="L15" s="43"/>
      <c r="M15" s="43"/>
    </row>
    <row r="16" spans="1:13" ht="181.5" customHeight="1">
      <c r="A16" s="118" t="s">
        <v>190</v>
      </c>
      <c r="B16" s="133" t="s">
        <v>52</v>
      </c>
      <c r="C16" s="5" t="s">
        <v>53</v>
      </c>
      <c r="D16" s="113"/>
      <c r="E16" s="116"/>
      <c r="F16" s="116"/>
      <c r="G16" s="10" t="s">
        <v>54</v>
      </c>
      <c r="H16" s="74"/>
      <c r="I16" s="117">
        <v>0</v>
      </c>
      <c r="J16" s="43"/>
      <c r="K16" s="43"/>
      <c r="L16" s="43"/>
      <c r="M16" s="43"/>
    </row>
    <row r="17" spans="1:13" ht="114" customHeight="1">
      <c r="A17" s="118" t="s">
        <v>51</v>
      </c>
      <c r="B17" s="90" t="s">
        <v>56</v>
      </c>
      <c r="C17" s="90" t="s">
        <v>53</v>
      </c>
      <c r="D17" s="113"/>
      <c r="E17" s="116"/>
      <c r="F17" s="116"/>
      <c r="G17" s="90" t="s">
        <v>57</v>
      </c>
      <c r="H17" s="74"/>
      <c r="I17" s="117">
        <v>0</v>
      </c>
      <c r="J17" s="43"/>
      <c r="K17" s="43"/>
      <c r="L17" s="43"/>
      <c r="M17" s="43"/>
    </row>
    <row r="18" spans="1:13" ht="66">
      <c r="A18" s="118" t="s">
        <v>55</v>
      </c>
      <c r="B18" s="90" t="s">
        <v>59</v>
      </c>
      <c r="C18" s="90" t="s">
        <v>60</v>
      </c>
      <c r="D18" s="113"/>
      <c r="E18" s="116"/>
      <c r="F18" s="116"/>
      <c r="G18" s="90" t="s">
        <v>61</v>
      </c>
      <c r="H18" s="74"/>
      <c r="I18" s="117">
        <v>0</v>
      </c>
      <c r="J18" s="43"/>
      <c r="K18" s="43"/>
      <c r="L18" s="43"/>
      <c r="M18" s="43"/>
    </row>
    <row r="19" spans="1:13" ht="82.5">
      <c r="A19" s="118" t="s">
        <v>229</v>
      </c>
      <c r="B19" s="104" t="s">
        <v>230</v>
      </c>
      <c r="C19" s="104" t="s">
        <v>231</v>
      </c>
      <c r="D19" s="113"/>
      <c r="E19" s="115" t="s">
        <v>326</v>
      </c>
      <c r="F19" s="115" t="s">
        <v>327</v>
      </c>
      <c r="G19" s="22" t="s">
        <v>233</v>
      </c>
      <c r="H19" s="74" t="s">
        <v>322</v>
      </c>
      <c r="I19" s="119">
        <v>5449.5</v>
      </c>
      <c r="J19" s="43"/>
      <c r="K19" s="43"/>
      <c r="L19" s="43"/>
      <c r="M19" s="43"/>
    </row>
    <row r="20" spans="1:13" ht="16.5">
      <c r="A20" s="111"/>
      <c r="B20" s="208" t="s">
        <v>47</v>
      </c>
      <c r="C20" s="209"/>
      <c r="D20" s="209"/>
      <c r="E20" s="209"/>
      <c r="F20" s="209"/>
      <c r="G20" s="210"/>
      <c r="H20" s="74"/>
      <c r="I20" s="117"/>
      <c r="J20" s="43"/>
      <c r="K20" s="43"/>
      <c r="L20" s="43"/>
      <c r="M20" s="43"/>
    </row>
    <row r="21" spans="1:13" ht="149.25" customHeight="1">
      <c r="A21" s="78" t="s">
        <v>234</v>
      </c>
      <c r="B21" s="90" t="s">
        <v>66</v>
      </c>
      <c r="C21" s="90" t="s">
        <v>235</v>
      </c>
      <c r="D21" s="132" t="s">
        <v>337</v>
      </c>
      <c r="E21" s="77" t="s">
        <v>326</v>
      </c>
      <c r="F21" s="77" t="s">
        <v>327</v>
      </c>
      <c r="G21" s="90" t="s">
        <v>236</v>
      </c>
      <c r="H21" s="120">
        <v>964</v>
      </c>
      <c r="I21" s="117">
        <v>5449.5</v>
      </c>
      <c r="J21" s="43"/>
      <c r="K21" s="43"/>
      <c r="L21" s="43"/>
      <c r="M21" s="43"/>
    </row>
    <row r="22" spans="1:13" ht="16.5" customHeight="1">
      <c r="A22" s="199" t="s">
        <v>50</v>
      </c>
      <c r="B22" s="200"/>
      <c r="C22" s="200"/>
      <c r="D22" s="201"/>
      <c r="E22" s="116"/>
      <c r="F22" s="116"/>
      <c r="G22" s="22"/>
      <c r="H22" s="74"/>
      <c r="I22" s="117"/>
      <c r="J22" s="43"/>
      <c r="K22" s="43"/>
      <c r="L22" s="43"/>
      <c r="M22" s="43"/>
    </row>
    <row r="23" spans="1:13" ht="189.75" customHeight="1">
      <c r="A23" s="79" t="s">
        <v>237</v>
      </c>
      <c r="B23" s="80" t="s">
        <v>238</v>
      </c>
      <c r="C23" s="90" t="s">
        <v>235</v>
      </c>
      <c r="D23" s="132" t="s">
        <v>337</v>
      </c>
      <c r="E23" s="77" t="s">
        <v>328</v>
      </c>
      <c r="F23" s="77" t="s">
        <v>327</v>
      </c>
      <c r="G23" s="81" t="s">
        <v>239</v>
      </c>
      <c r="H23" s="76"/>
      <c r="I23" s="117">
        <v>0</v>
      </c>
      <c r="J23" s="43"/>
      <c r="K23" s="43"/>
      <c r="L23" s="43"/>
      <c r="M23" s="43"/>
    </row>
    <row r="24" spans="1:13" ht="66">
      <c r="A24" s="79" t="s">
        <v>240</v>
      </c>
      <c r="B24" s="80" t="s">
        <v>73</v>
      </c>
      <c r="C24" s="90" t="s">
        <v>235</v>
      </c>
      <c r="D24" s="132" t="s">
        <v>337</v>
      </c>
      <c r="E24" s="77" t="s">
        <v>328</v>
      </c>
      <c r="F24" s="77" t="s">
        <v>327</v>
      </c>
      <c r="G24" s="81" t="s">
        <v>74</v>
      </c>
      <c r="H24" s="76"/>
      <c r="I24" s="117">
        <v>0</v>
      </c>
      <c r="J24" s="43"/>
      <c r="K24" s="43"/>
      <c r="L24" s="43"/>
      <c r="M24" s="43"/>
    </row>
    <row r="25" spans="1:13" ht="66">
      <c r="A25" s="79" t="s">
        <v>241</v>
      </c>
      <c r="B25" s="80" t="s">
        <v>76</v>
      </c>
      <c r="C25" s="90" t="s">
        <v>235</v>
      </c>
      <c r="D25" s="132" t="s">
        <v>337</v>
      </c>
      <c r="E25" s="77" t="s">
        <v>328</v>
      </c>
      <c r="F25" s="77" t="s">
        <v>327</v>
      </c>
      <c r="G25" s="81" t="s">
        <v>77</v>
      </c>
      <c r="H25" s="76"/>
      <c r="I25" s="117">
        <v>0</v>
      </c>
      <c r="J25" s="43"/>
      <c r="K25" s="43"/>
      <c r="L25" s="43"/>
      <c r="M25" s="43"/>
    </row>
    <row r="26" spans="1:13" ht="66">
      <c r="A26" s="82" t="s">
        <v>242</v>
      </c>
      <c r="B26" s="80" t="s">
        <v>79</v>
      </c>
      <c r="C26" s="90" t="s">
        <v>235</v>
      </c>
      <c r="D26" s="132" t="s">
        <v>337</v>
      </c>
      <c r="E26" s="77" t="s">
        <v>328</v>
      </c>
      <c r="F26" s="77" t="s">
        <v>327</v>
      </c>
      <c r="G26" s="81" t="s">
        <v>243</v>
      </c>
      <c r="H26" s="76"/>
      <c r="I26" s="117">
        <v>0</v>
      </c>
      <c r="J26" s="43"/>
      <c r="K26" s="43"/>
      <c r="L26" s="43"/>
      <c r="M26" s="43"/>
    </row>
    <row r="27" spans="1:13" ht="271.5" customHeight="1">
      <c r="A27" s="82" t="s">
        <v>244</v>
      </c>
      <c r="B27" s="90" t="s">
        <v>82</v>
      </c>
      <c r="C27" s="5" t="s">
        <v>235</v>
      </c>
      <c r="D27" s="132" t="s">
        <v>337</v>
      </c>
      <c r="E27" s="76" t="s">
        <v>328</v>
      </c>
      <c r="F27" s="76" t="s">
        <v>327</v>
      </c>
      <c r="G27" s="5" t="s">
        <v>245</v>
      </c>
      <c r="H27" s="76"/>
      <c r="I27" s="117">
        <v>0</v>
      </c>
      <c r="J27" s="43"/>
      <c r="K27" s="43"/>
      <c r="L27" s="43"/>
      <c r="M27" s="43"/>
    </row>
    <row r="28" spans="1:13" ht="148.5">
      <c r="A28" s="82" t="s">
        <v>246</v>
      </c>
      <c r="B28" s="29" t="s">
        <v>85</v>
      </c>
      <c r="C28" s="90" t="s">
        <v>70</v>
      </c>
      <c r="D28" s="132" t="s">
        <v>337</v>
      </c>
      <c r="E28" s="77" t="s">
        <v>328</v>
      </c>
      <c r="F28" s="77" t="s">
        <v>327</v>
      </c>
      <c r="G28" s="90" t="s">
        <v>86</v>
      </c>
      <c r="H28" s="76" t="s">
        <v>324</v>
      </c>
      <c r="I28" s="117">
        <v>0</v>
      </c>
      <c r="J28" s="43"/>
      <c r="K28" s="43"/>
      <c r="L28" s="43"/>
      <c r="M28" s="43"/>
    </row>
    <row r="29" spans="1:13" ht="148.5">
      <c r="A29" s="82" t="s">
        <v>247</v>
      </c>
      <c r="B29" s="90" t="s">
        <v>88</v>
      </c>
      <c r="C29" s="90" t="s">
        <v>70</v>
      </c>
      <c r="D29" s="132" t="s">
        <v>337</v>
      </c>
      <c r="E29" s="77" t="s">
        <v>326</v>
      </c>
      <c r="F29" s="77" t="s">
        <v>327</v>
      </c>
      <c r="G29" s="90" t="s">
        <v>248</v>
      </c>
      <c r="H29" s="76"/>
      <c r="I29" s="117">
        <v>0</v>
      </c>
      <c r="J29" s="43"/>
      <c r="K29" s="43"/>
      <c r="L29" s="43"/>
      <c r="M29" s="43"/>
    </row>
    <row r="30" spans="1:13" ht="128.25" customHeight="1">
      <c r="A30" s="82" t="s">
        <v>249</v>
      </c>
      <c r="B30" s="90" t="s">
        <v>91</v>
      </c>
      <c r="C30" s="90" t="s">
        <v>70</v>
      </c>
      <c r="D30" s="132" t="s">
        <v>337</v>
      </c>
      <c r="E30" s="77" t="s">
        <v>326</v>
      </c>
      <c r="F30" s="77" t="s">
        <v>327</v>
      </c>
      <c r="G30" s="90" t="s">
        <v>250</v>
      </c>
      <c r="H30" s="76"/>
      <c r="I30" s="116">
        <v>5449.5</v>
      </c>
      <c r="J30" s="43"/>
      <c r="K30" s="43"/>
      <c r="L30" s="43"/>
      <c r="M30" s="43"/>
    </row>
    <row r="31" spans="1:13" ht="147" customHeight="1">
      <c r="A31" s="79" t="s">
        <v>251</v>
      </c>
      <c r="B31" s="90" t="s">
        <v>94</v>
      </c>
      <c r="C31" s="90" t="s">
        <v>70</v>
      </c>
      <c r="D31" s="132" t="s">
        <v>337</v>
      </c>
      <c r="E31" s="33" t="s">
        <v>328</v>
      </c>
      <c r="F31" s="33" t="s">
        <v>327</v>
      </c>
      <c r="G31" s="90" t="s">
        <v>95</v>
      </c>
      <c r="H31" s="76"/>
      <c r="I31" s="117">
        <v>0</v>
      </c>
      <c r="J31" s="43"/>
      <c r="K31" s="43"/>
      <c r="L31" s="43"/>
      <c r="M31" s="43"/>
    </row>
    <row r="32" spans="1:13" ht="132">
      <c r="A32" s="83" t="s">
        <v>252</v>
      </c>
      <c r="B32" s="104" t="s">
        <v>97</v>
      </c>
      <c r="C32" s="104" t="s">
        <v>60</v>
      </c>
      <c r="D32" s="113"/>
      <c r="E32" s="74" t="s">
        <v>226</v>
      </c>
      <c r="F32" s="74" t="s">
        <v>226</v>
      </c>
      <c r="G32" s="104" t="s">
        <v>253</v>
      </c>
      <c r="H32" s="74" t="s">
        <v>323</v>
      </c>
      <c r="I32" s="117">
        <v>0</v>
      </c>
      <c r="J32" s="43"/>
      <c r="K32" s="43"/>
      <c r="L32" s="43"/>
      <c r="M32" s="43"/>
    </row>
    <row r="33" spans="1:13" ht="99">
      <c r="A33" s="99" t="s">
        <v>254</v>
      </c>
      <c r="B33" s="90" t="s">
        <v>102</v>
      </c>
      <c r="C33" s="90" t="s">
        <v>60</v>
      </c>
      <c r="D33" s="113"/>
      <c r="E33" s="77"/>
      <c r="F33" s="77"/>
      <c r="G33" s="90"/>
      <c r="H33" s="74" t="s">
        <v>323</v>
      </c>
      <c r="I33" s="117">
        <v>0</v>
      </c>
      <c r="J33" s="43"/>
      <c r="K33" s="43"/>
      <c r="L33" s="43"/>
      <c r="M33" s="43"/>
    </row>
    <row r="34" spans="1:13" ht="132">
      <c r="A34" s="97">
        <v>4</v>
      </c>
      <c r="B34" s="26" t="s">
        <v>255</v>
      </c>
      <c r="C34" s="25" t="s">
        <v>114</v>
      </c>
      <c r="D34" s="113"/>
      <c r="E34" s="84" t="s">
        <v>256</v>
      </c>
      <c r="F34" s="84" t="s">
        <v>232</v>
      </c>
      <c r="G34" s="90"/>
      <c r="H34" s="97">
        <v>965</v>
      </c>
      <c r="I34" s="121">
        <v>24977.38</v>
      </c>
      <c r="J34" s="43"/>
      <c r="K34" s="43"/>
      <c r="L34" s="43"/>
      <c r="M34" s="43"/>
    </row>
    <row r="35" spans="1:13" ht="237" customHeight="1">
      <c r="A35" s="349" t="s">
        <v>257</v>
      </c>
      <c r="B35" s="196" t="s">
        <v>258</v>
      </c>
      <c r="C35" s="196" t="s">
        <v>114</v>
      </c>
      <c r="D35" s="135" t="s">
        <v>339</v>
      </c>
      <c r="E35" s="140" t="s">
        <v>338</v>
      </c>
      <c r="F35" s="141" t="s">
        <v>382</v>
      </c>
      <c r="G35" s="196" t="s">
        <v>380</v>
      </c>
      <c r="H35" s="335">
        <v>965</v>
      </c>
      <c r="I35" s="329">
        <v>24977.38</v>
      </c>
      <c r="J35" s="43"/>
      <c r="K35" s="43"/>
      <c r="L35" s="43"/>
      <c r="M35" s="43"/>
    </row>
    <row r="36" spans="1:13" ht="32.25" customHeight="1">
      <c r="A36" s="350"/>
      <c r="B36" s="322"/>
      <c r="C36" s="322"/>
      <c r="D36" s="135" t="s">
        <v>340</v>
      </c>
      <c r="E36" s="140" t="s">
        <v>344</v>
      </c>
      <c r="F36" s="141" t="s">
        <v>344</v>
      </c>
      <c r="G36" s="322"/>
      <c r="H36" s="336"/>
      <c r="I36" s="330"/>
      <c r="J36" s="43"/>
      <c r="K36" s="43"/>
      <c r="L36" s="43"/>
      <c r="M36" s="43"/>
    </row>
    <row r="37" spans="1:13" ht="32.25" customHeight="1">
      <c r="A37" s="350"/>
      <c r="B37" s="322"/>
      <c r="C37" s="322"/>
      <c r="D37" s="135" t="s">
        <v>341</v>
      </c>
      <c r="E37" s="140" t="s">
        <v>345</v>
      </c>
      <c r="F37" s="141" t="s">
        <v>346</v>
      </c>
      <c r="G37" s="322"/>
      <c r="H37" s="336"/>
      <c r="I37" s="330"/>
      <c r="J37" s="43"/>
      <c r="K37" s="43"/>
      <c r="L37" s="43"/>
      <c r="M37" s="43"/>
    </row>
    <row r="38" spans="1:13" ht="42.75" customHeight="1">
      <c r="A38" s="350"/>
      <c r="B38" s="322"/>
      <c r="C38" s="322"/>
      <c r="D38" s="135" t="s">
        <v>342</v>
      </c>
      <c r="E38" s="141" t="s">
        <v>347</v>
      </c>
      <c r="F38" s="141" t="s">
        <v>347</v>
      </c>
      <c r="G38" s="322"/>
      <c r="H38" s="336"/>
      <c r="I38" s="330"/>
      <c r="J38" s="43"/>
      <c r="K38" s="43"/>
      <c r="L38" s="43"/>
      <c r="M38" s="43"/>
    </row>
    <row r="39" spans="1:13" ht="50.25" customHeight="1">
      <c r="A39" s="351"/>
      <c r="B39" s="323"/>
      <c r="C39" s="323"/>
      <c r="D39" s="135" t="s">
        <v>343</v>
      </c>
      <c r="E39" s="140" t="s">
        <v>348</v>
      </c>
      <c r="F39" s="141" t="s">
        <v>349</v>
      </c>
      <c r="G39" s="323"/>
      <c r="H39" s="337"/>
      <c r="I39" s="331"/>
      <c r="J39" s="43"/>
      <c r="K39" s="43"/>
      <c r="L39" s="43"/>
      <c r="M39" s="43"/>
    </row>
    <row r="40" spans="1:13" ht="363">
      <c r="A40" s="85" t="s">
        <v>259</v>
      </c>
      <c r="B40" s="98" t="s">
        <v>260</v>
      </c>
      <c r="C40" s="98" t="s">
        <v>114</v>
      </c>
      <c r="D40" s="135" t="s">
        <v>350</v>
      </c>
      <c r="E40" s="86" t="s">
        <v>351</v>
      </c>
      <c r="F40" s="86" t="s">
        <v>352</v>
      </c>
      <c r="G40" s="105" t="s">
        <v>381</v>
      </c>
      <c r="H40" s="96">
        <v>965</v>
      </c>
      <c r="I40" s="122">
        <f>21320.69+2907.37</f>
        <v>24228.059999999998</v>
      </c>
      <c r="J40" s="43"/>
      <c r="K40" s="43"/>
      <c r="L40" s="43"/>
      <c r="M40" s="43"/>
    </row>
    <row r="41" spans="1:13" ht="66">
      <c r="A41" s="85" t="s">
        <v>261</v>
      </c>
      <c r="B41" s="98" t="s">
        <v>262</v>
      </c>
      <c r="C41" s="98" t="s">
        <v>114</v>
      </c>
      <c r="D41" s="113"/>
      <c r="E41" s="86" t="s">
        <v>383</v>
      </c>
      <c r="F41" s="86" t="s">
        <v>384</v>
      </c>
      <c r="G41" s="106"/>
      <c r="H41" s="100">
        <v>965</v>
      </c>
      <c r="I41" s="123">
        <v>749.32100000000003</v>
      </c>
      <c r="J41" s="43"/>
      <c r="K41" s="43"/>
      <c r="L41" s="43"/>
      <c r="M41" s="43"/>
    </row>
    <row r="42" spans="1:13" ht="16.5">
      <c r="A42" s="83" t="s">
        <v>263</v>
      </c>
      <c r="B42" s="124" t="s">
        <v>264</v>
      </c>
      <c r="C42" s="114"/>
      <c r="D42" s="113"/>
      <c r="E42" s="113"/>
      <c r="F42" s="113"/>
      <c r="G42" s="113"/>
      <c r="H42" s="114"/>
      <c r="I42" s="113"/>
      <c r="J42" s="43"/>
      <c r="K42" s="43"/>
      <c r="L42" s="43"/>
      <c r="M42" s="43"/>
    </row>
    <row r="43" spans="1:13" ht="99">
      <c r="A43" s="87" t="s">
        <v>265</v>
      </c>
      <c r="B43" s="98" t="s">
        <v>119</v>
      </c>
      <c r="C43" s="90" t="s">
        <v>60</v>
      </c>
      <c r="D43" s="132" t="s">
        <v>337</v>
      </c>
      <c r="E43" s="77" t="s">
        <v>385</v>
      </c>
      <c r="F43" s="77" t="s">
        <v>384</v>
      </c>
      <c r="G43" s="90" t="s">
        <v>120</v>
      </c>
      <c r="H43" s="95">
        <v>967</v>
      </c>
      <c r="I43" s="122">
        <v>6500</v>
      </c>
      <c r="J43" s="43"/>
      <c r="K43" s="43"/>
      <c r="L43" s="43"/>
      <c r="M43" s="43"/>
    </row>
    <row r="44" spans="1:13" ht="82.5" customHeight="1">
      <c r="A44" s="168" t="s">
        <v>266</v>
      </c>
      <c r="B44" s="196" t="s">
        <v>122</v>
      </c>
      <c r="C44" s="196" t="s">
        <v>60</v>
      </c>
      <c r="D44" s="137" t="s">
        <v>361</v>
      </c>
      <c r="E44" s="77" t="s">
        <v>373</v>
      </c>
      <c r="F44" s="77" t="s">
        <v>373</v>
      </c>
      <c r="G44" s="196" t="s">
        <v>267</v>
      </c>
      <c r="H44" s="168">
        <v>967</v>
      </c>
      <c r="I44" s="324">
        <v>1900</v>
      </c>
      <c r="J44" s="43"/>
      <c r="K44" s="43"/>
      <c r="L44" s="43"/>
      <c r="M44" s="43"/>
    </row>
    <row r="45" spans="1:13" ht="16.5">
      <c r="A45" s="186"/>
      <c r="B45" s="322"/>
      <c r="C45" s="322"/>
      <c r="D45" s="113" t="s">
        <v>340</v>
      </c>
      <c r="E45" s="77" t="s">
        <v>374</v>
      </c>
      <c r="F45" s="77" t="s">
        <v>374</v>
      </c>
      <c r="G45" s="322"/>
      <c r="H45" s="186"/>
      <c r="I45" s="325"/>
      <c r="J45" s="43"/>
      <c r="K45" s="43"/>
      <c r="L45" s="43"/>
      <c r="M45" s="43"/>
    </row>
    <row r="46" spans="1:13" ht="16.5">
      <c r="A46" s="186"/>
      <c r="B46" s="322"/>
      <c r="C46" s="322"/>
      <c r="D46" s="137" t="s">
        <v>341</v>
      </c>
      <c r="E46" s="77" t="s">
        <v>375</v>
      </c>
      <c r="F46" s="77" t="s">
        <v>377</v>
      </c>
      <c r="G46" s="322"/>
      <c r="H46" s="186"/>
      <c r="I46" s="325"/>
      <c r="J46" s="43"/>
      <c r="K46" s="43"/>
      <c r="L46" s="43"/>
      <c r="M46" s="43"/>
    </row>
    <row r="47" spans="1:13" ht="16.5">
      <c r="A47" s="186"/>
      <c r="B47" s="322"/>
      <c r="C47" s="322"/>
      <c r="D47" s="113" t="s">
        <v>364</v>
      </c>
      <c r="E47" s="77" t="s">
        <v>376</v>
      </c>
      <c r="F47" s="77" t="s">
        <v>376</v>
      </c>
      <c r="G47" s="322"/>
      <c r="H47" s="186"/>
      <c r="I47" s="325"/>
      <c r="J47" s="43"/>
      <c r="K47" s="43"/>
      <c r="L47" s="43"/>
      <c r="M47" s="43"/>
    </row>
    <row r="48" spans="1:13" ht="16.5">
      <c r="A48" s="187"/>
      <c r="B48" s="323"/>
      <c r="C48" s="323"/>
      <c r="D48" s="113" t="s">
        <v>366</v>
      </c>
      <c r="E48" s="77" t="s">
        <v>376</v>
      </c>
      <c r="F48" s="77" t="s">
        <v>378</v>
      </c>
      <c r="G48" s="323"/>
      <c r="H48" s="187"/>
      <c r="I48" s="326"/>
      <c r="J48" s="43"/>
      <c r="K48" s="43"/>
      <c r="L48" s="43"/>
      <c r="M48" s="43"/>
    </row>
    <row r="49" spans="1:13" ht="87" customHeight="1">
      <c r="A49" s="168" t="s">
        <v>268</v>
      </c>
      <c r="B49" s="168" t="s">
        <v>125</v>
      </c>
      <c r="C49" s="196" t="s">
        <v>70</v>
      </c>
      <c r="D49" s="135" t="s">
        <v>340</v>
      </c>
      <c r="E49" s="77" t="s">
        <v>363</v>
      </c>
      <c r="F49" s="77" t="s">
        <v>363</v>
      </c>
      <c r="G49" s="90" t="s">
        <v>269</v>
      </c>
      <c r="H49" s="95">
        <v>964</v>
      </c>
      <c r="I49" s="122">
        <v>3302</v>
      </c>
      <c r="J49" s="43"/>
      <c r="K49" s="43"/>
      <c r="L49" s="43"/>
      <c r="M49" s="43"/>
    </row>
    <row r="50" spans="1:13" ht="21.75" customHeight="1">
      <c r="A50" s="186"/>
      <c r="B50" s="186"/>
      <c r="C50" s="322"/>
      <c r="D50" s="135" t="s">
        <v>361</v>
      </c>
      <c r="E50" s="77" t="s">
        <v>363</v>
      </c>
      <c r="F50" s="77" t="s">
        <v>363</v>
      </c>
      <c r="G50" s="90"/>
      <c r="H50" s="134"/>
      <c r="I50" s="122"/>
      <c r="J50" s="43"/>
      <c r="K50" s="43"/>
      <c r="L50" s="43"/>
      <c r="M50" s="43"/>
    </row>
    <row r="51" spans="1:13" ht="24.75" customHeight="1">
      <c r="A51" s="186"/>
      <c r="B51" s="186"/>
      <c r="C51" s="322"/>
      <c r="D51" s="135" t="s">
        <v>341</v>
      </c>
      <c r="E51" s="77" t="s">
        <v>362</v>
      </c>
      <c r="F51" s="77" t="s">
        <v>362</v>
      </c>
      <c r="G51" s="90"/>
      <c r="H51" s="134"/>
      <c r="I51" s="122"/>
      <c r="J51" s="43"/>
      <c r="K51" s="43"/>
      <c r="L51" s="43"/>
      <c r="M51" s="43"/>
    </row>
    <row r="52" spans="1:13" ht="23.25" customHeight="1">
      <c r="A52" s="186"/>
      <c r="B52" s="186"/>
      <c r="C52" s="322"/>
      <c r="D52" s="113" t="s">
        <v>364</v>
      </c>
      <c r="E52" s="77" t="s">
        <v>365</v>
      </c>
      <c r="F52" s="77" t="s">
        <v>365</v>
      </c>
      <c r="G52" s="90"/>
      <c r="H52" s="134"/>
      <c r="I52" s="122"/>
      <c r="J52" s="43"/>
      <c r="K52" s="43"/>
      <c r="L52" s="43"/>
      <c r="M52" s="43"/>
    </row>
    <row r="53" spans="1:13" ht="23.25" customHeight="1">
      <c r="A53" s="187"/>
      <c r="B53" s="187"/>
      <c r="C53" s="323"/>
      <c r="D53" s="113" t="s">
        <v>366</v>
      </c>
      <c r="E53" s="77" t="s">
        <v>365</v>
      </c>
      <c r="F53" s="77" t="s">
        <v>367</v>
      </c>
      <c r="G53" s="90"/>
      <c r="H53" s="134"/>
      <c r="I53" s="122"/>
      <c r="J53" s="43"/>
      <c r="K53" s="43"/>
      <c r="L53" s="43"/>
      <c r="M53" s="43"/>
    </row>
    <row r="54" spans="1:13" ht="303" customHeight="1">
      <c r="A54" s="168" t="s">
        <v>270</v>
      </c>
      <c r="B54" s="196" t="s">
        <v>216</v>
      </c>
      <c r="C54" s="196" t="s">
        <v>70</v>
      </c>
      <c r="D54" s="135" t="s">
        <v>368</v>
      </c>
      <c r="E54" s="142" t="s">
        <v>369</v>
      </c>
      <c r="F54" s="77" t="s">
        <v>369</v>
      </c>
      <c r="G54" s="196" t="s">
        <v>271</v>
      </c>
      <c r="H54" s="168">
        <v>964</v>
      </c>
      <c r="I54" s="324">
        <v>200</v>
      </c>
      <c r="J54" s="43"/>
      <c r="K54" s="43"/>
      <c r="L54" s="43"/>
      <c r="M54" s="43"/>
    </row>
    <row r="55" spans="1:13" ht="33" customHeight="1">
      <c r="A55" s="186"/>
      <c r="B55" s="322"/>
      <c r="C55" s="322"/>
      <c r="D55" s="132" t="s">
        <v>370</v>
      </c>
      <c r="E55" s="33" t="s">
        <v>371</v>
      </c>
      <c r="F55" s="33" t="s">
        <v>371</v>
      </c>
      <c r="G55" s="322"/>
      <c r="H55" s="186"/>
      <c r="I55" s="325"/>
      <c r="J55" s="43"/>
      <c r="K55" s="43"/>
      <c r="L55" s="43"/>
      <c r="M55" s="43"/>
    </row>
    <row r="56" spans="1:13" ht="50.25" customHeight="1">
      <c r="A56" s="187"/>
      <c r="B56" s="323"/>
      <c r="C56" s="323"/>
      <c r="D56" s="132" t="s">
        <v>366</v>
      </c>
      <c r="E56" s="33" t="s">
        <v>371</v>
      </c>
      <c r="F56" s="33" t="s">
        <v>372</v>
      </c>
      <c r="G56" s="323"/>
      <c r="H56" s="187"/>
      <c r="I56" s="326"/>
      <c r="J56" s="43"/>
      <c r="K56" s="43"/>
      <c r="L56" s="43"/>
      <c r="M56" s="43"/>
    </row>
    <row r="57" spans="1:13" ht="83.25" customHeight="1">
      <c r="A57" s="95" t="s">
        <v>272</v>
      </c>
      <c r="B57" s="98" t="s">
        <v>131</v>
      </c>
      <c r="C57" s="90" t="s">
        <v>70</v>
      </c>
      <c r="D57" s="113"/>
      <c r="E57" s="116">
        <v>2016</v>
      </c>
      <c r="F57" s="116">
        <v>2016</v>
      </c>
      <c r="G57" s="29" t="s">
        <v>273</v>
      </c>
      <c r="H57" s="95">
        <v>964</v>
      </c>
      <c r="I57" s="116">
        <v>0</v>
      </c>
      <c r="J57" s="43"/>
      <c r="K57" s="43"/>
      <c r="L57" s="43"/>
      <c r="M57" s="43"/>
    </row>
    <row r="58" spans="1:13" ht="87" customHeight="1">
      <c r="A58" s="95" t="s">
        <v>274</v>
      </c>
      <c r="B58" s="88" t="s">
        <v>134</v>
      </c>
      <c r="C58" s="90" t="s">
        <v>70</v>
      </c>
      <c r="D58" s="113"/>
      <c r="E58" s="116">
        <v>2016</v>
      </c>
      <c r="F58" s="116">
        <v>2016</v>
      </c>
      <c r="G58" s="89" t="s">
        <v>275</v>
      </c>
      <c r="H58" s="95">
        <v>964</v>
      </c>
      <c r="I58" s="116">
        <v>0</v>
      </c>
      <c r="J58" s="43"/>
      <c r="K58" s="43"/>
      <c r="L58" s="43"/>
      <c r="M58" s="43"/>
    </row>
    <row r="59" spans="1:13" ht="132" customHeight="1">
      <c r="A59" s="95" t="s">
        <v>276</v>
      </c>
      <c r="B59" s="98" t="s">
        <v>218</v>
      </c>
      <c r="C59" s="90" t="s">
        <v>70</v>
      </c>
      <c r="D59" s="113"/>
      <c r="E59" s="116">
        <v>2016</v>
      </c>
      <c r="F59" s="116">
        <v>2016</v>
      </c>
      <c r="G59" s="90" t="s">
        <v>277</v>
      </c>
      <c r="H59" s="95">
        <v>964</v>
      </c>
      <c r="I59" s="122">
        <v>0</v>
      </c>
      <c r="J59" s="43"/>
      <c r="K59" s="43"/>
      <c r="L59" s="43"/>
      <c r="M59" s="43"/>
    </row>
    <row r="60" spans="1:13" ht="118.5" customHeight="1">
      <c r="A60" s="95" t="s">
        <v>278</v>
      </c>
      <c r="B60" s="98" t="s">
        <v>219</v>
      </c>
      <c r="C60" s="90" t="s">
        <v>70</v>
      </c>
      <c r="D60" s="113"/>
      <c r="E60" s="116">
        <v>2016</v>
      </c>
      <c r="F60" s="116">
        <v>2016</v>
      </c>
      <c r="G60" s="90" t="s">
        <v>279</v>
      </c>
      <c r="H60" s="95">
        <v>964</v>
      </c>
      <c r="I60" s="122">
        <v>0</v>
      </c>
      <c r="J60" s="43"/>
      <c r="K60" s="43"/>
      <c r="L60" s="43"/>
      <c r="M60" s="43"/>
    </row>
    <row r="61" spans="1:13" ht="220.5">
      <c r="A61" s="95" t="s">
        <v>284</v>
      </c>
      <c r="B61" s="332" t="s">
        <v>285</v>
      </c>
      <c r="C61" s="332" t="s">
        <v>70</v>
      </c>
      <c r="D61" s="132" t="s">
        <v>353</v>
      </c>
      <c r="E61" s="94" t="s">
        <v>354</v>
      </c>
      <c r="F61" s="94" t="s">
        <v>354</v>
      </c>
      <c r="G61" s="332" t="s">
        <v>286</v>
      </c>
      <c r="H61" s="335">
        <v>964</v>
      </c>
      <c r="I61" s="338">
        <v>2395.88</v>
      </c>
      <c r="J61" s="43"/>
      <c r="K61" s="43"/>
      <c r="L61" s="43"/>
      <c r="M61" s="43"/>
    </row>
    <row r="62" spans="1:13" ht="47.25">
      <c r="A62" s="134"/>
      <c r="B62" s="333"/>
      <c r="C62" s="333"/>
      <c r="D62" s="132" t="s">
        <v>356</v>
      </c>
      <c r="E62" s="94" t="s">
        <v>360</v>
      </c>
      <c r="F62" s="94" t="s">
        <v>360</v>
      </c>
      <c r="G62" s="333"/>
      <c r="H62" s="336"/>
      <c r="I62" s="339"/>
      <c r="J62" s="43"/>
      <c r="K62" s="43"/>
      <c r="L62" s="43"/>
      <c r="M62" s="43"/>
    </row>
    <row r="63" spans="1:13" ht="31.5">
      <c r="A63" s="134"/>
      <c r="B63" s="333"/>
      <c r="C63" s="333"/>
      <c r="D63" s="132" t="s">
        <v>355</v>
      </c>
      <c r="E63" s="94" t="s">
        <v>357</v>
      </c>
      <c r="F63" s="94" t="s">
        <v>357</v>
      </c>
      <c r="G63" s="333"/>
      <c r="H63" s="336"/>
      <c r="I63" s="339"/>
      <c r="J63" s="43"/>
      <c r="K63" s="43"/>
      <c r="L63" s="43"/>
      <c r="M63" s="43"/>
    </row>
    <row r="64" spans="1:13" ht="16.5">
      <c r="A64" s="134"/>
      <c r="B64" s="334"/>
      <c r="C64" s="334"/>
      <c r="D64" s="132" t="s">
        <v>358</v>
      </c>
      <c r="E64" s="94" t="s">
        <v>359</v>
      </c>
      <c r="F64" s="94" t="s">
        <v>359</v>
      </c>
      <c r="G64" s="334"/>
      <c r="H64" s="337"/>
      <c r="I64" s="340"/>
      <c r="J64" s="43"/>
      <c r="K64" s="43"/>
      <c r="L64" s="43"/>
      <c r="M64" s="43"/>
    </row>
    <row r="65" spans="1:13" s="129" customFormat="1">
      <c r="A65" s="125"/>
      <c r="B65" s="126" t="s">
        <v>180</v>
      </c>
      <c r="C65" s="126"/>
      <c r="D65" s="127"/>
      <c r="E65" s="127"/>
      <c r="F65" s="127"/>
      <c r="G65" s="127"/>
      <c r="H65" s="126"/>
      <c r="I65" s="130">
        <f>I19+I34+I43+I44+I49+I54+I61</f>
        <v>44724.76</v>
      </c>
      <c r="J65" s="128"/>
      <c r="K65" s="128"/>
      <c r="L65" s="128"/>
      <c r="M65" s="128"/>
    </row>
    <row r="66" spans="1:13">
      <c r="A66" s="111"/>
      <c r="B66" s="113"/>
      <c r="C66" s="113"/>
      <c r="D66" s="113"/>
      <c r="E66" s="113"/>
      <c r="F66" s="113"/>
      <c r="G66" s="113"/>
      <c r="H66" s="114"/>
      <c r="I66" s="131"/>
      <c r="J66" s="43"/>
      <c r="K66" s="43"/>
      <c r="L66" s="43"/>
      <c r="M66" s="43"/>
    </row>
    <row r="67" spans="1:13">
      <c r="A67" s="111"/>
      <c r="B67" s="113"/>
      <c r="C67" s="113"/>
      <c r="D67" s="113"/>
      <c r="E67" s="113"/>
      <c r="F67" s="113"/>
      <c r="G67" s="113"/>
      <c r="H67" s="114"/>
      <c r="I67" s="131"/>
      <c r="J67" s="43"/>
      <c r="K67" s="43"/>
      <c r="L67" s="43"/>
      <c r="M67" s="43"/>
    </row>
    <row r="68" spans="1:13" hidden="1" outlineLevel="1">
      <c r="A68" s="111" t="s">
        <v>229</v>
      </c>
      <c r="B68" s="113" t="s">
        <v>308</v>
      </c>
      <c r="C68" s="113"/>
      <c r="D68" s="113"/>
      <c r="E68" s="113"/>
      <c r="F68" s="113"/>
      <c r="G68" s="113"/>
      <c r="H68" s="114"/>
      <c r="I68" s="113"/>
      <c r="J68" s="43"/>
      <c r="K68" s="43"/>
      <c r="L68" s="43"/>
      <c r="M68" s="43"/>
    </row>
    <row r="69" spans="1:13" hidden="1" outlineLevel="1">
      <c r="A69" s="111" t="s">
        <v>252</v>
      </c>
      <c r="B69" s="113" t="s">
        <v>309</v>
      </c>
      <c r="C69" s="113"/>
      <c r="D69" s="113"/>
      <c r="E69" s="113"/>
      <c r="F69" s="113"/>
      <c r="G69" s="113"/>
      <c r="H69" s="114"/>
      <c r="I69" s="113"/>
      <c r="J69" s="43"/>
      <c r="K69" s="43"/>
      <c r="L69" s="43"/>
      <c r="M69" s="43"/>
    </row>
    <row r="70" spans="1:13" hidden="1" outlineLevel="1">
      <c r="A70" s="111"/>
      <c r="B70" s="113" t="s">
        <v>310</v>
      </c>
      <c r="C70" s="113"/>
      <c r="D70" s="113"/>
      <c r="E70" s="113"/>
      <c r="F70" s="113"/>
      <c r="G70" s="113"/>
      <c r="H70" s="114"/>
      <c r="I70" s="113"/>
      <c r="J70" s="43"/>
      <c r="K70" s="43"/>
      <c r="L70" s="43"/>
      <c r="M70" s="43"/>
    </row>
    <row r="71" spans="1:13" hidden="1" outlineLevel="1">
      <c r="A71" s="111" t="s">
        <v>146</v>
      </c>
      <c r="B71" s="113" t="s">
        <v>311</v>
      </c>
      <c r="C71" s="113"/>
      <c r="D71" s="113"/>
      <c r="E71" s="113"/>
      <c r="F71" s="113"/>
      <c r="G71" s="113"/>
      <c r="H71" s="114"/>
      <c r="I71" s="113"/>
      <c r="J71" s="43"/>
      <c r="K71" s="43"/>
      <c r="L71" s="43"/>
      <c r="M71" s="43"/>
    </row>
    <row r="72" spans="1:13" hidden="1" outlineLevel="1">
      <c r="A72" s="111"/>
      <c r="B72" s="113" t="s">
        <v>146</v>
      </c>
      <c r="C72" s="113"/>
      <c r="D72" s="113"/>
      <c r="E72" s="113"/>
      <c r="F72" s="113"/>
      <c r="G72" s="113"/>
      <c r="H72" s="114"/>
      <c r="I72" s="113"/>
      <c r="J72" s="43"/>
      <c r="K72" s="43"/>
      <c r="L72" s="43"/>
      <c r="M72" s="43"/>
    </row>
    <row r="73" spans="1:13" ht="38.25" customHeight="1" collapsed="1">
      <c r="A73" s="344" t="s">
        <v>312</v>
      </c>
      <c r="B73" s="344"/>
      <c r="C73" s="344"/>
      <c r="D73" s="344"/>
      <c r="E73" s="344"/>
      <c r="F73" s="344"/>
      <c r="G73" s="344"/>
      <c r="H73" s="344"/>
      <c r="I73" s="344"/>
      <c r="J73" s="43"/>
      <c r="K73" s="43"/>
      <c r="L73" s="43"/>
      <c r="M73" s="43"/>
    </row>
    <row r="74" spans="1:13" ht="32.25" customHeight="1">
      <c r="A74" s="327" t="s">
        <v>313</v>
      </c>
      <c r="B74" s="327"/>
      <c r="C74" s="327"/>
      <c r="D74" s="327"/>
      <c r="E74" s="327"/>
      <c r="F74" s="327"/>
      <c r="G74" s="327"/>
      <c r="H74" s="327"/>
      <c r="I74" s="327"/>
      <c r="J74" s="43"/>
      <c r="K74" s="43"/>
      <c r="L74" s="43"/>
      <c r="M74" s="43"/>
    </row>
    <row r="75" spans="1:13" ht="31.5" customHeight="1">
      <c r="A75" s="328" t="s">
        <v>314</v>
      </c>
      <c r="B75" s="328"/>
      <c r="C75" s="328"/>
      <c r="D75" s="328"/>
      <c r="E75" s="328"/>
      <c r="F75" s="328"/>
      <c r="G75" s="328"/>
      <c r="H75" s="328"/>
      <c r="I75" s="328"/>
      <c r="J75" s="43"/>
      <c r="K75" s="43"/>
      <c r="L75" s="43"/>
      <c r="M75" s="43"/>
    </row>
    <row r="76" spans="1:13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1:13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1:13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</row>
    <row r="80" spans="1:13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</row>
    <row r="81" spans="1:13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1:13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1:13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1:13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1:13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1:13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</row>
  </sheetData>
  <mergeCells count="47">
    <mergeCell ref="A54:A56"/>
    <mergeCell ref="C54:C56"/>
    <mergeCell ref="G54:G56"/>
    <mergeCell ref="H54:H56"/>
    <mergeCell ref="I54:I56"/>
    <mergeCell ref="H1:J1"/>
    <mergeCell ref="H2:J2"/>
    <mergeCell ref="A4:J4"/>
    <mergeCell ref="A6:I6"/>
    <mergeCell ref="A7:I7"/>
    <mergeCell ref="G9:G10"/>
    <mergeCell ref="H9:H10"/>
    <mergeCell ref="A5:J5"/>
    <mergeCell ref="I9:I10"/>
    <mergeCell ref="A73:I73"/>
    <mergeCell ref="A9:A10"/>
    <mergeCell ref="B9:B10"/>
    <mergeCell ref="C9:C10"/>
    <mergeCell ref="D9:D10"/>
    <mergeCell ref="E9:F9"/>
    <mergeCell ref="B35:B39"/>
    <mergeCell ref="C35:C39"/>
    <mergeCell ref="G35:G39"/>
    <mergeCell ref="A35:A39"/>
    <mergeCell ref="H35:H39"/>
    <mergeCell ref="C44:C48"/>
    <mergeCell ref="A74:I74"/>
    <mergeCell ref="A75:I75"/>
    <mergeCell ref="B13:I13"/>
    <mergeCell ref="B15:G15"/>
    <mergeCell ref="B20:G20"/>
    <mergeCell ref="A22:D22"/>
    <mergeCell ref="I35:I39"/>
    <mergeCell ref="B61:B64"/>
    <mergeCell ref="C61:C64"/>
    <mergeCell ref="G61:G64"/>
    <mergeCell ref="H61:H64"/>
    <mergeCell ref="I61:I64"/>
    <mergeCell ref="B49:B53"/>
    <mergeCell ref="A49:A53"/>
    <mergeCell ref="C49:C53"/>
    <mergeCell ref="B54:B56"/>
    <mergeCell ref="B44:B48"/>
    <mergeCell ref="A44:A48"/>
    <mergeCell ref="G44:G48"/>
    <mergeCell ref="H44:H48"/>
    <mergeCell ref="I44:I48"/>
  </mergeCells>
  <pageMargins left="0.11811023622047245" right="0.11811023622047245" top="0.15748031496062992" bottom="0.15748031496062992" header="0.31496062992125984" footer="0.31496062992125984"/>
  <pageSetup paperSize="9" scale="68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2</vt:lpstr>
      <vt:lpstr>форма 3</vt:lpstr>
      <vt:lpstr>форма 4 откор</vt:lpstr>
      <vt:lpstr>форма 5</vt:lpstr>
      <vt:lpstr>форма 6 откор.</vt:lpstr>
      <vt:lpstr>форма 7</vt:lpstr>
      <vt:lpstr>откор. ф.8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2019-08-20T05:52:09Z</dcterms:modified>
</cp:coreProperties>
</file>