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2\TEMP\УК\Казнадзей М Ю\Бакина\ПРОГРАММЫ\2024\Программа Культура 2024\ХХХ-па от 20.02.2024 изменения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1" i="1" l="1"/>
  <c r="E450" i="1"/>
  <c r="E449" i="1"/>
  <c r="E448" i="1"/>
  <c r="D447" i="1"/>
  <c r="C447" i="1"/>
  <c r="E430" i="1"/>
  <c r="E429" i="1"/>
  <c r="E428" i="1"/>
  <c r="E427" i="1"/>
  <c r="D426" i="1"/>
  <c r="C426" i="1"/>
  <c r="E409" i="1"/>
  <c r="E408" i="1"/>
  <c r="E407" i="1"/>
  <c r="E406" i="1"/>
  <c r="D405" i="1"/>
  <c r="C405" i="1"/>
  <c r="C410" i="1"/>
  <c r="D410" i="1"/>
  <c r="E410" i="1" s="1"/>
  <c r="E411" i="1"/>
  <c r="E412" i="1"/>
  <c r="E413" i="1"/>
  <c r="E414" i="1"/>
  <c r="D396" i="1"/>
  <c r="E388" i="1"/>
  <c r="E387" i="1"/>
  <c r="E386" i="1"/>
  <c r="E385" i="1"/>
  <c r="D384" i="1"/>
  <c r="C384" i="1"/>
  <c r="E362" i="1"/>
  <c r="E361" i="1"/>
  <c r="E360" i="1"/>
  <c r="E359" i="1"/>
  <c r="D358" i="1"/>
  <c r="C358" i="1"/>
  <c r="E351" i="1"/>
  <c r="E350" i="1"/>
  <c r="E349" i="1"/>
  <c r="E348" i="1"/>
  <c r="D347" i="1"/>
  <c r="C347" i="1"/>
  <c r="E347" i="1" s="1"/>
  <c r="E340" i="1"/>
  <c r="E339" i="1"/>
  <c r="E338" i="1"/>
  <c r="E337" i="1"/>
  <c r="D336" i="1"/>
  <c r="C336" i="1"/>
  <c r="E301" i="1"/>
  <c r="E300" i="1"/>
  <c r="E299" i="1"/>
  <c r="E298" i="1"/>
  <c r="D297" i="1"/>
  <c r="C297" i="1"/>
  <c r="E280" i="1"/>
  <c r="E279" i="1"/>
  <c r="E278" i="1"/>
  <c r="E277" i="1"/>
  <c r="D276" i="1"/>
  <c r="C276" i="1"/>
  <c r="E264" i="1"/>
  <c r="E263" i="1"/>
  <c r="E262" i="1"/>
  <c r="E261" i="1"/>
  <c r="D260" i="1"/>
  <c r="C260" i="1"/>
  <c r="D252" i="1"/>
  <c r="E248" i="1"/>
  <c r="E247" i="1"/>
  <c r="E246" i="1"/>
  <c r="E245" i="1"/>
  <c r="D244" i="1"/>
  <c r="C244" i="1"/>
  <c r="E222" i="1"/>
  <c r="E221" i="1"/>
  <c r="E220" i="1"/>
  <c r="E219" i="1"/>
  <c r="D218" i="1"/>
  <c r="C218" i="1"/>
  <c r="E211" i="1"/>
  <c r="E210" i="1"/>
  <c r="E209" i="1"/>
  <c r="E208" i="1"/>
  <c r="D207" i="1"/>
  <c r="E207" i="1" s="1"/>
  <c r="C207" i="1"/>
  <c r="E200" i="1"/>
  <c r="E199" i="1"/>
  <c r="E198" i="1"/>
  <c r="E197" i="1"/>
  <c r="D196" i="1"/>
  <c r="C196" i="1"/>
  <c r="E160" i="1"/>
  <c r="E159" i="1"/>
  <c r="E158" i="1"/>
  <c r="E157" i="1"/>
  <c r="D156" i="1"/>
  <c r="C156" i="1"/>
  <c r="E139" i="1"/>
  <c r="E138" i="1"/>
  <c r="E137" i="1"/>
  <c r="E136" i="1"/>
  <c r="D135" i="1"/>
  <c r="C135" i="1"/>
  <c r="E123" i="1"/>
  <c r="E122" i="1"/>
  <c r="E121" i="1"/>
  <c r="E120" i="1"/>
  <c r="D119" i="1"/>
  <c r="C119" i="1"/>
  <c r="E107" i="1"/>
  <c r="E106" i="1"/>
  <c r="E105" i="1"/>
  <c r="E104" i="1"/>
  <c r="D103" i="1"/>
  <c r="C103" i="1"/>
  <c r="E81" i="1"/>
  <c r="E80" i="1"/>
  <c r="E79" i="1"/>
  <c r="E78" i="1"/>
  <c r="D77" i="1"/>
  <c r="C77" i="1"/>
  <c r="E70" i="1"/>
  <c r="D69" i="1"/>
  <c r="E69" i="1" s="1"/>
  <c r="E68" i="1"/>
  <c r="E67" i="1"/>
  <c r="C66" i="1"/>
  <c r="D397" i="1"/>
  <c r="D74" i="1"/>
  <c r="C51" i="1"/>
  <c r="E51" i="1" s="1"/>
  <c r="C52" i="1"/>
  <c r="E52" i="1" s="1"/>
  <c r="C53" i="1"/>
  <c r="E53" i="1" s="1"/>
  <c r="C54" i="1"/>
  <c r="E54" i="1" s="1"/>
  <c r="D50" i="1"/>
  <c r="D43" i="1"/>
  <c r="C39" i="1"/>
  <c r="E39" i="1" s="1"/>
  <c r="C40" i="1"/>
  <c r="E40" i="1" s="1"/>
  <c r="C41" i="1"/>
  <c r="E41" i="1" s="1"/>
  <c r="C42" i="1"/>
  <c r="E42" i="1" s="1"/>
  <c r="E47" i="1"/>
  <c r="E46" i="1"/>
  <c r="E45" i="1"/>
  <c r="E44" i="1"/>
  <c r="C43" i="1"/>
  <c r="C38" i="1" s="1"/>
  <c r="D38" i="1"/>
  <c r="E38" i="1" l="1"/>
  <c r="C50" i="1"/>
  <c r="D66" i="1"/>
  <c r="E66" i="1"/>
  <c r="E196" i="1"/>
  <c r="E297" i="1"/>
  <c r="E447" i="1"/>
  <c r="E336" i="1"/>
  <c r="E426" i="1"/>
  <c r="E405" i="1"/>
  <c r="E384" i="1"/>
  <c r="E358" i="1"/>
  <c r="E276" i="1"/>
  <c r="E260" i="1"/>
  <c r="E244" i="1"/>
  <c r="E218" i="1"/>
  <c r="E156" i="1"/>
  <c r="E135" i="1"/>
  <c r="E119" i="1"/>
  <c r="E103" i="1"/>
  <c r="E77" i="1"/>
  <c r="E50" i="1"/>
  <c r="E43" i="1"/>
  <c r="E306" i="1" l="1"/>
  <c r="E305" i="1"/>
  <c r="E304" i="1"/>
  <c r="E303" i="1"/>
  <c r="D302" i="1"/>
  <c r="C302" i="1"/>
  <c r="E295" i="1"/>
  <c r="E294" i="1"/>
  <c r="E293" i="1"/>
  <c r="E292" i="1"/>
  <c r="D291" i="1"/>
  <c r="C291" i="1"/>
  <c r="E290" i="1"/>
  <c r="E289" i="1"/>
  <c r="E288" i="1"/>
  <c r="E287" i="1"/>
  <c r="D286" i="1"/>
  <c r="C286" i="1"/>
  <c r="E285" i="1"/>
  <c r="E284" i="1"/>
  <c r="E283" i="1"/>
  <c r="E282" i="1"/>
  <c r="D281" i="1"/>
  <c r="C281" i="1"/>
  <c r="E274" i="1"/>
  <c r="E273" i="1"/>
  <c r="E272" i="1"/>
  <c r="E271" i="1"/>
  <c r="D270" i="1"/>
  <c r="C270" i="1"/>
  <c r="E269" i="1"/>
  <c r="E268" i="1"/>
  <c r="E267" i="1"/>
  <c r="E266" i="1"/>
  <c r="D265" i="1"/>
  <c r="C265" i="1"/>
  <c r="E258" i="1"/>
  <c r="E257" i="1"/>
  <c r="E256" i="1"/>
  <c r="E255" i="1"/>
  <c r="D254" i="1"/>
  <c r="C254" i="1"/>
  <c r="E253" i="1"/>
  <c r="E252" i="1"/>
  <c r="E251" i="1"/>
  <c r="E250" i="1"/>
  <c r="D249" i="1"/>
  <c r="C249" i="1"/>
  <c r="E242" i="1"/>
  <c r="E241" i="1"/>
  <c r="E240" i="1"/>
  <c r="E239" i="1"/>
  <c r="D238" i="1"/>
  <c r="C238" i="1"/>
  <c r="E237" i="1"/>
  <c r="E236" i="1"/>
  <c r="E235" i="1"/>
  <c r="E234" i="1"/>
  <c r="D233" i="1"/>
  <c r="C233" i="1"/>
  <c r="E232" i="1"/>
  <c r="E231" i="1"/>
  <c r="E230" i="1"/>
  <c r="E229" i="1"/>
  <c r="D228" i="1"/>
  <c r="C228" i="1"/>
  <c r="E227" i="1"/>
  <c r="E226" i="1"/>
  <c r="E225" i="1"/>
  <c r="E224" i="1"/>
  <c r="D223" i="1"/>
  <c r="C223" i="1"/>
  <c r="E216" i="1"/>
  <c r="E215" i="1"/>
  <c r="E214" i="1"/>
  <c r="E213" i="1"/>
  <c r="D212" i="1"/>
  <c r="C212" i="1"/>
  <c r="E205" i="1"/>
  <c r="E204" i="1"/>
  <c r="E203" i="1"/>
  <c r="E202" i="1"/>
  <c r="D201" i="1"/>
  <c r="C201" i="1"/>
  <c r="E424" i="1"/>
  <c r="E423" i="1"/>
  <c r="E422" i="1"/>
  <c r="E421" i="1"/>
  <c r="D420" i="1"/>
  <c r="C420" i="1"/>
  <c r="E398" i="1"/>
  <c r="E397" i="1"/>
  <c r="E396" i="1"/>
  <c r="E395" i="1"/>
  <c r="D394" i="1"/>
  <c r="C394" i="1"/>
  <c r="E201" i="1" l="1"/>
  <c r="E233" i="1"/>
  <c r="E249" i="1"/>
  <c r="E265" i="1"/>
  <c r="E212" i="1"/>
  <c r="E302" i="1"/>
  <c r="E254" i="1"/>
  <c r="E291" i="1"/>
  <c r="E270" i="1"/>
  <c r="E223" i="1"/>
  <c r="E286" i="1"/>
  <c r="E281" i="1"/>
  <c r="E238" i="1"/>
  <c r="E228" i="1"/>
  <c r="E420" i="1"/>
  <c r="E394" i="1"/>
  <c r="E456" i="1" l="1"/>
  <c r="E455" i="1"/>
  <c r="E454" i="1"/>
  <c r="E453" i="1"/>
  <c r="D452" i="1"/>
  <c r="C452" i="1"/>
  <c r="E445" i="1"/>
  <c r="E444" i="1"/>
  <c r="E443" i="1"/>
  <c r="E442" i="1"/>
  <c r="D441" i="1"/>
  <c r="C441" i="1"/>
  <c r="E440" i="1"/>
  <c r="E439" i="1"/>
  <c r="E438" i="1"/>
  <c r="E437" i="1"/>
  <c r="D436" i="1"/>
  <c r="C436" i="1"/>
  <c r="E435" i="1"/>
  <c r="E434" i="1"/>
  <c r="E433" i="1"/>
  <c r="E432" i="1"/>
  <c r="D431" i="1"/>
  <c r="C431" i="1"/>
  <c r="E419" i="1"/>
  <c r="E418" i="1"/>
  <c r="E417" i="1"/>
  <c r="E416" i="1"/>
  <c r="D415" i="1"/>
  <c r="C415" i="1"/>
  <c r="E403" i="1"/>
  <c r="E402" i="1"/>
  <c r="E401" i="1"/>
  <c r="E400" i="1"/>
  <c r="D399" i="1"/>
  <c r="C399" i="1"/>
  <c r="E393" i="1"/>
  <c r="E392" i="1"/>
  <c r="E391" i="1"/>
  <c r="E390" i="1"/>
  <c r="D389" i="1"/>
  <c r="C389" i="1"/>
  <c r="E382" i="1"/>
  <c r="E381" i="1"/>
  <c r="E380" i="1"/>
  <c r="E379" i="1"/>
  <c r="D378" i="1"/>
  <c r="C378" i="1"/>
  <c r="E377" i="1"/>
  <c r="E376" i="1"/>
  <c r="E375" i="1"/>
  <c r="E374" i="1"/>
  <c r="C373" i="1"/>
  <c r="E372" i="1"/>
  <c r="E371" i="1"/>
  <c r="E370" i="1"/>
  <c r="E369" i="1"/>
  <c r="D368" i="1"/>
  <c r="C368" i="1"/>
  <c r="E367" i="1"/>
  <c r="E366" i="1"/>
  <c r="E365" i="1"/>
  <c r="E364" i="1"/>
  <c r="D363" i="1"/>
  <c r="C363" i="1"/>
  <c r="E356" i="1"/>
  <c r="E355" i="1"/>
  <c r="E354" i="1"/>
  <c r="E353" i="1"/>
  <c r="D352" i="1"/>
  <c r="C352" i="1"/>
  <c r="E345" i="1"/>
  <c r="E344" i="1"/>
  <c r="E343" i="1"/>
  <c r="E342" i="1"/>
  <c r="D341" i="1"/>
  <c r="C341" i="1"/>
  <c r="E170" i="1"/>
  <c r="E169" i="1"/>
  <c r="E168" i="1"/>
  <c r="E167" i="1"/>
  <c r="D166" i="1"/>
  <c r="C166" i="1"/>
  <c r="E165" i="1"/>
  <c r="E164" i="1"/>
  <c r="E163" i="1"/>
  <c r="E162" i="1"/>
  <c r="D161" i="1"/>
  <c r="C161" i="1"/>
  <c r="E154" i="1"/>
  <c r="E153" i="1"/>
  <c r="E152" i="1"/>
  <c r="E151" i="1"/>
  <c r="D150" i="1"/>
  <c r="C150" i="1"/>
  <c r="E452" i="1" l="1"/>
  <c r="E368" i="1"/>
  <c r="E415" i="1"/>
  <c r="E431" i="1"/>
  <c r="E389" i="1"/>
  <c r="E436" i="1"/>
  <c r="E441" i="1"/>
  <c r="E378" i="1"/>
  <c r="E161" i="1"/>
  <c r="D373" i="1"/>
  <c r="E373" i="1" s="1"/>
  <c r="E341" i="1"/>
  <c r="E363" i="1"/>
  <c r="E352" i="1"/>
  <c r="E399" i="1"/>
  <c r="E166" i="1"/>
  <c r="E150" i="1"/>
  <c r="E149" i="1" l="1"/>
  <c r="E148" i="1"/>
  <c r="E147" i="1"/>
  <c r="E146" i="1"/>
  <c r="D145" i="1"/>
  <c r="C145" i="1"/>
  <c r="E145" i="1" l="1"/>
  <c r="E144" i="1" l="1"/>
  <c r="E143" i="1"/>
  <c r="E142" i="1"/>
  <c r="E141" i="1"/>
  <c r="D140" i="1"/>
  <c r="C140" i="1"/>
  <c r="E133" i="1"/>
  <c r="E132" i="1"/>
  <c r="E131" i="1"/>
  <c r="E130" i="1"/>
  <c r="D129" i="1"/>
  <c r="C129" i="1"/>
  <c r="E140" i="1" l="1"/>
  <c r="E129" i="1"/>
  <c r="E128" i="1"/>
  <c r="E127" i="1"/>
  <c r="E126" i="1"/>
  <c r="E125" i="1"/>
  <c r="D124" i="1"/>
  <c r="C124" i="1"/>
  <c r="E117" i="1"/>
  <c r="E116" i="1"/>
  <c r="E115" i="1"/>
  <c r="E114" i="1"/>
  <c r="D113" i="1"/>
  <c r="C113" i="1"/>
  <c r="E124" i="1" l="1"/>
  <c r="E113" i="1"/>
  <c r="E101" i="1" l="1"/>
  <c r="E100" i="1"/>
  <c r="E99" i="1"/>
  <c r="E98" i="1"/>
  <c r="D97" i="1"/>
  <c r="C97" i="1"/>
  <c r="E97" i="1" l="1"/>
  <c r="E112" i="1"/>
  <c r="E111" i="1"/>
  <c r="E110" i="1"/>
  <c r="E109" i="1"/>
  <c r="C108" i="1"/>
  <c r="D94" i="1"/>
  <c r="D95" i="1"/>
  <c r="E95" i="1" s="1"/>
  <c r="E96" i="1"/>
  <c r="E94" i="1"/>
  <c r="E93" i="1"/>
  <c r="D92" i="1"/>
  <c r="C92" i="1"/>
  <c r="E91" i="1"/>
  <c r="E90" i="1"/>
  <c r="E89" i="1"/>
  <c r="E88" i="1"/>
  <c r="D87" i="1"/>
  <c r="C87" i="1"/>
  <c r="D108" i="1" l="1"/>
  <c r="E108" i="1" s="1"/>
  <c r="E92" i="1"/>
  <c r="E87" i="1"/>
  <c r="E86" i="1" l="1"/>
  <c r="E85" i="1"/>
  <c r="E84" i="1"/>
  <c r="E83" i="1"/>
  <c r="D82" i="1"/>
  <c r="C82" i="1"/>
  <c r="E75" i="1"/>
  <c r="E74" i="1"/>
  <c r="E73" i="1"/>
  <c r="E72" i="1"/>
  <c r="D71" i="1"/>
  <c r="C71" i="1"/>
  <c r="E64" i="1"/>
  <c r="E63" i="1"/>
  <c r="E62" i="1"/>
  <c r="E61" i="1"/>
  <c r="D60" i="1"/>
  <c r="C60" i="1"/>
  <c r="E82" i="1" l="1"/>
  <c r="E71" i="1"/>
  <c r="E60" i="1"/>
  <c r="E56" i="1" l="1"/>
  <c r="E57" i="1"/>
  <c r="E58" i="1"/>
  <c r="E59" i="1"/>
  <c r="D55" i="1"/>
  <c r="C55" i="1"/>
  <c r="E55" i="1" l="1"/>
</calcChain>
</file>

<file path=xl/sharedStrings.xml><?xml version="1.0" encoding="utf-8"?>
<sst xmlns="http://schemas.openxmlformats.org/spreadsheetml/2006/main" count="665" uniqueCount="106">
  <si>
    <t>Наименование Программы, структурного элемента, цели, задачи, показателя</t>
  </si>
  <si>
    <t>Действующая редакция</t>
  </si>
  <si>
    <t>Планируемая редакция</t>
  </si>
  <si>
    <t>Причины</t>
  </si>
  <si>
    <t>Изменение цели Программы</t>
  </si>
  <si>
    <t>Изменение задач структурного элемента</t>
  </si>
  <si>
    <t>Изменение индикативных показателей Программы (структурного элемента)</t>
  </si>
  <si>
    <t>Изменение финансирования, тыс. руб.</t>
  </si>
  <si>
    <t>Наименование направления, структурного элемента Программы</t>
  </si>
  <si>
    <t>Источники финансирования</t>
  </si>
  <si>
    <t>Отклонение</t>
  </si>
  <si>
    <t>всего</t>
  </si>
  <si>
    <t>федеральный бюджет</t>
  </si>
  <si>
    <t xml:space="preserve">региональный бюджет </t>
  </si>
  <si>
    <t>бюджет городского округа</t>
  </si>
  <si>
    <t>иные источники</t>
  </si>
  <si>
    <t>Пояснительная записка</t>
  </si>
  <si>
    <t>к проекту постановления о внесении изменений в муниципальную программу</t>
  </si>
  <si>
    <t>Развитие культуры на территории Дальнегорского городского округа</t>
  </si>
  <si>
    <t>(наименование)</t>
  </si>
  <si>
    <t>к Порядку принятия решений о разработке муниципальных программ, их формирования и реализации</t>
  </si>
  <si>
    <t xml:space="preserve">Приложение 8
</t>
  </si>
  <si>
    <t>В связи с невыделением ден.средств из краевого бюджета на реализацию мероприятий на основании Закона Приморского края от 22.12.2023 №495-КЗ "О краевом бюджете на 2024 год и плановый период 2025 и 2026 годов"</t>
  </si>
  <si>
    <t>В связи выделением ден.средств из краевого бюджета на реализацию мероприятий на основании Закона Приморского края от 22.12.2023 № 495-КЗ "О краевом бюджете на 2024 год и плановый период 2025 и 2026 годов"</t>
  </si>
  <si>
    <t xml:space="preserve"> "Получение дополнительных возможностей для творческого развития и самореализации в современных учреждениях культуры, а также более широкий доступ к культурным ценностям"</t>
  </si>
  <si>
    <t>Обеспечение безопасной инфраструктурой объектов культуры</t>
  </si>
  <si>
    <t>Муниципальный проект "Строительство, реконструкция, ремонт объектов культуры" (Дальнегорский городской округ)"</t>
  </si>
  <si>
    <t>Муниципальный проект "Обеспечение качественно нового уровня развития инфраструктуры культуры («Культурная среда») (Дальнегорский городской округ)"</t>
  </si>
  <si>
    <t>2024 год</t>
  </si>
  <si>
    <t>количество созданных (реконструированных) и капитально отремонтированных объектов организаций сферы культуры</t>
  </si>
  <si>
    <t>В связи выделением ден.средств из краевого бюджета на реализацию мероприятий на основании Закона Приморского края от 22.12.2023 № 495-КЗ "О краевом бюджете на 2024 год и плановый период 2025 и 2026 годов" (денежные средства выделены на капитальный ремонт МБУ ЦКиД "Бриз" и реконструкцию МБУ ДК "Горняк" - согласно соглашения ввод в эксплуатацию 2026 год)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</si>
  <si>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</si>
  <si>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Всего зданий, помещений учреждений культуры 17 ед. 
На конец 2024 года количество заданий помещений не требующих ремонта возрастет до 8 ед. </t>
  </si>
  <si>
    <t xml:space="preserve">количество специалистов, прошедших повышение квалификации </t>
  </si>
  <si>
    <t xml:space="preserve">Муниципальный проект "Обеспечение качественно нового уровня развития инфраструктуры культуры («Культурная среда») (Дальнегорский городской округ)" </t>
  </si>
  <si>
    <t>количество учреждений культуры получивших современное оборудование</t>
  </si>
  <si>
    <t>Структурный элемент 1.2. "Организация деятельности клубных формирований и формирований самодеятельного народного творчества в муниципальных учреждениях культуры клубного типа"</t>
  </si>
  <si>
    <t>Согласно заявки на  повышение квалификации работников сферы культуры Дальнегорского городского округа в рамках национального проекта "Культура" регионального проекта "Творческие люди" на 2024 год</t>
  </si>
  <si>
    <t>Структурный элемент 1.3. "Организация библиотечного обслуживания населения"</t>
  </si>
  <si>
    <t>количество специалистов, прошедших повышение квалификации</t>
  </si>
  <si>
    <t>Обеспечение необходимых условий для функционирования МБУ ЦБС</t>
  </si>
  <si>
    <t>Структурный элемент 1.4. "Организация доступа населения Дальнегорского городского округа к музейным коллекциям и музейным предметам"</t>
  </si>
  <si>
    <t xml:space="preserve">Структурный элемент 1.5.  "Предоставление дополнительного образования в муниципальных учреждениях дополнительного образования детей в сфере культуры и искусства Дальнегорского городского округа" </t>
  </si>
  <si>
    <t>количество объектов недвижимого имущества (памятники истории и культуры), находящиеся в муниципальной собственности, на которых проводились ремонтные работы</t>
  </si>
  <si>
    <t>Структурный элемент 2.1.  "Сохранение и развитие историко-культурного наследия, комплексное решение проблем, связанных с сохранением объектов культурного наследия и их эффективным использованием"</t>
  </si>
  <si>
    <t>Направление 1 «Развитие культурной деятельности  в Дальнегорском городском округе»</t>
  </si>
  <si>
    <t>Техническое оснащение муниципальных музеев</t>
  </si>
  <si>
    <t>Модернизация учреждений культуры и дополнительного образования в сфере культуры</t>
  </si>
  <si>
    <t>Данное мероприятие перенесено в Муниципальный проект "Строительство, реконструкция, ремонт объектов культуры" (Дальнегорский городской округ)"</t>
  </si>
  <si>
    <t>В связи выделением ден.средств из краевого бюджета на реализацию мероприятий на основании Закона Приморского края от 22.12.2023 № 495-КЗ "О краевом бюджете на 2024 год и плановый период 2025 и 2026 годов" (денежные средства выделены на капитальный ремонт МБУ ЦКиД "Бриз" и реконструкцию МБУ ДК "Горняк" )</t>
  </si>
  <si>
    <t>Комплекс процессных мероприятий "Организация деятельности клубных формирований и формирований самодеятельного народного творчества в муниципальных учреждениях культуры клубного типа"</t>
  </si>
  <si>
    <t>Финансовое обеспечение выполнения муниципального задания учреждениями клубного типа</t>
  </si>
  <si>
    <t>Организация и проведение общегородских окружных мероприятий, фестивалей, конкурсов</t>
  </si>
  <si>
    <t xml:space="preserve">Денежные средства доведенные на выполнение муниципального задания в соответствии с решением Думы № 178 от 06.12.2023 </t>
  </si>
  <si>
    <t>Укрепление материально-технической базы учреждений культуры клубного типа</t>
  </si>
  <si>
    <t xml:space="preserve">Приведены в соответствии с выделеными ден.средствами из краевого бюджета на реализацию мероприятий на основании Закона Приморского края от 22.12.2023 № 495-КЗ "О краевом бюджете на 2024 год и плановый период 2025 и 2026 </t>
  </si>
  <si>
    <t>Осуществление кинопоказа в Дальнегорском городском округе</t>
  </si>
  <si>
    <t xml:space="preserve">Приведено в соотвествие с решением Думы № 178 от 06.12.2023 </t>
  </si>
  <si>
    <t>Комплекс процессных мероприятий "Организация библиотечного обслуживания населения "</t>
  </si>
  <si>
    <t>Финансовое обеспечение выполнения муниципального задания МБУ ЦБС</t>
  </si>
  <si>
    <t>Приведено в соотвествие с решением Думы № 178 от 06.12.2023 денежные средства доведены на выполнение текущего ремонта в филиале №5 и филиале №13</t>
  </si>
  <si>
    <t>Комплекс процессных мероприятий "Организация доступа населения Дальнегорского городского округа к музейным коллекциям и музейным предметам"</t>
  </si>
  <si>
    <t>Финансовое обеспечение выполнения муниципального задания МБУ МВЦ</t>
  </si>
  <si>
    <t>Содержание здания (помещений), расположенного по адресу ул. Осипенко, д. 26</t>
  </si>
  <si>
    <t>Приведено в соотвествие с решением Думы № 178 от 06.12.2023 денежные средства доведены на оплату налога на имущество</t>
  </si>
  <si>
    <t xml:space="preserve">Комплекс процессных мероприятий  "Предоставление дополнительного образования в муниципальных учреждениях дополнительного образования детей в сфере культуры и искусства Дальнегорского городского округа" </t>
  </si>
  <si>
    <t>Содержание здания (помещений), расположенного по адресу ул. Осипенко, д. 22</t>
  </si>
  <si>
    <t>Приобретение музыкальных инструментов и художественного инвентаря для
учреждений дополнительного
образования детей в сфере
культуры</t>
  </si>
  <si>
    <t>Сохранение объектов культурного наследия (памятников истории и культуры) и объектов недвижимого имущества (памятников истории и культуры), находящихся в муниципальной собственности Дальнегорского городского округа, изготовление и установка информационных досок</t>
  </si>
  <si>
    <t>Восстановление воинских захоронений, находящихся в муниципальной собственности, нанесение имен погибших при защите Отечества на мемориальные сооружения воинских захоронений, установление мемориальных знаков</t>
  </si>
  <si>
    <t xml:space="preserve">Денежные средства доведенные  в соответствии с решением Думы № 178 от 06.12.2023 (на Ремонт обелиска Ларе Михеенко с. Краснореченский и Изготовление и установка 2х мемориальных досок (фасад крыльца здания по адресу: г.Дальнегорск, пр-т 50 лет Октября д. 49) </t>
  </si>
  <si>
    <t xml:space="preserve">Денежные средства доведенные в соответствии с решением Думы № 178 от 06.12.2023 </t>
  </si>
  <si>
    <t xml:space="preserve">В связи с выделением ден.средств из краевого бюджета на основании Закона Приморского края от 22.12.2023 №495-КЗ "О краевом бюджете на 2024 год и плановый период 2025 и 2026 годов" и в соответствии с решением Думы № 178 от 06.12.2023, решением Думы № от 06.03.2024 (на востановление 2х воинских захоронений и на изготовление и установку 7 мемориальных знаков воинских захоронений </t>
  </si>
  <si>
    <t>2025 год</t>
  </si>
  <si>
    <t xml:space="preserve">Всего зданий, помещений учреждений культуры 17 ед. 
На конец 2025 года количество заданий помещений не требующих ремонта возрастет до 10 ед. </t>
  </si>
  <si>
    <t>Обеспечение необходимых условий для функционирования учреждений культуры клубного типа</t>
  </si>
  <si>
    <t xml:space="preserve">количество установленных мемориальных знаков </t>
  </si>
  <si>
    <t>В связи выделением ден.средств из краевого бюджета на реализацию мероприятий на основании Закона Приморского края от 22.12.2023 № 495-КЗ "О краевом бюджете на 2024 год и плановый период 2025 и 2026 годов" (в рамках комплексного развития сельских территорий ден. средства предусмотрены на капитальный ремонт МБУ "ЦТ на селе" и МБУ ЦБС филиал № 7)</t>
  </si>
  <si>
    <t>Обеспечение необходимых условий для функционирования МБУДО ДШИ</t>
  </si>
  <si>
    <t>2026 год</t>
  </si>
  <si>
    <t>В связи выделением ден.средств из краевого бюджета на реализацию мероприятий на основании Закона Приморского края от 22.12.2023 № 495-КЗ "О краевом бюджете на 2024 год и плановый период 2025 и 2026 годов" (денежные средства выделены на реконструкцию МБУ ДК "Горняк" - согласно соглашения ввод в эксплуатацию 2026 год)</t>
  </si>
  <si>
    <t xml:space="preserve">Всего зданий, помещений учреждений культуры 17 ед. 
На конец 2026 года количество заданий помещений не требующих ремонта возрастет до 11 ед. </t>
  </si>
  <si>
    <t>количество изготовленных и установленных мемориальных, памятных досок</t>
  </si>
  <si>
    <t>Комплектование книжных фондов и обеспечение информационно-техническим оборудованием библиотек</t>
  </si>
  <si>
    <t>Обеспечение необходимых условий для функционирования  МБУ МВЦ</t>
  </si>
  <si>
    <t>2028 год</t>
  </si>
  <si>
    <t>-</t>
  </si>
  <si>
    <t>Изменение структурного элемента</t>
  </si>
  <si>
    <t>Денежные средства доведенные на выполнение муниципального задания в соответствии с решением Думы № 178 от 06.12.2023 и решением Думы №200 от 06.03.2024</t>
  </si>
  <si>
    <t xml:space="preserve"> </t>
  </si>
  <si>
    <t>Из бюджета ДГО на 2024 год выделены ден. средства на ремонт 1 объекта (обелиска Ларе Михеенко с. Краснореченский)</t>
  </si>
  <si>
    <t>количество муниципальных
образовательных учреждений,
получивших музыкальные
инструменты и художественный инвентарь</t>
  </si>
  <si>
    <t>количество мероприятий, направленных на обеспечение необходимых условий для функционирования МБУ ЦБС</t>
  </si>
  <si>
    <t>Из бюджета ДГО на 2024 год предоставлена субсидия на текущий ремонт 2х филиалов (№5, №13)</t>
  </si>
  <si>
    <t xml:space="preserve">Муниципальная программа «Развитие культуры на территории Дальнегорского городского округа», всего, в том числе: </t>
  </si>
  <si>
    <t xml:space="preserve">Муниципальная программа «Развитие культуры на территории Дальнегорского городского округа», УКС и МП администрации Дальнегорского городского округа </t>
  </si>
  <si>
    <t>Финансовое обеспечение выполнения муниципального задания МБУДО ДШИ</t>
  </si>
  <si>
    <t xml:space="preserve">количество кинозалов, осуществяющих показ </t>
  </si>
  <si>
    <t xml:space="preserve">Из бюджета ДГО на 2024 год предоставлена субсидия на осуществление кинопоказа </t>
  </si>
  <si>
    <t>количество мероприятий, направленных на обеспечение необходимых условий для функционирования учреждений клубного типа</t>
  </si>
  <si>
    <t>количество мероприятий, направленных на обеспечение необходимых условий для функционирования  МБУДО ДШИ</t>
  </si>
  <si>
    <t>количество мероприятий, направленных на обеспечение необходимых условий для функционирования учреждений культуры клубного типа</t>
  </si>
  <si>
    <t>количество мероприятий, направленных на обеспечение необходимых условий для функционирования МБУ МВЦ</t>
  </si>
  <si>
    <t>Структурный элемент 1.4. "Организация доступа населения Дальнегорского городского округа к музейным коллекциям и музейным предметам</t>
  </si>
  <si>
    <t>2027 год</t>
  </si>
  <si>
    <t xml:space="preserve">В связи с невыделением ден.средств из краевого бюджета на реализацию мероприятий на основании Закона Приморского края от 22.12.2023 №495-КЗ "О краевом бюджете на 2024 год и плановый период 2025 и 2026 годов" Муниципальный проект "Обеспечение качественно нового уровня развития инфраструктуры культуры («Культурная среда») (Дальнегорский городской округ)"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</si>
</sst>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6"/>
  <sheetViews>
    <sheetView tabSelected="1" topLeftCell="A34" workbookViewId="0">
      <selection activeCell="B38" sqref="A38:XFD38"/>
    </sheetView>
  </sheetViews>
  <sheetFormatPr defaultRowHeight="15" x14ac:dyDescent="0.25"/>
  <cols>
    <col min="1" max="1" width="41.5703125" customWidth="1"/>
    <col min="2" max="2" width="22" customWidth="1"/>
    <col min="3" max="3" width="16.42578125" customWidth="1"/>
    <col min="4" max="4" width="17.7109375" customWidth="1"/>
    <col min="5" max="5" width="20" customWidth="1"/>
    <col min="6" max="6" width="37.28515625" customWidth="1"/>
  </cols>
  <sheetData>
    <row r="1" spans="1:6" ht="18" customHeight="1" x14ac:dyDescent="0.25">
      <c r="F1" s="4" t="s">
        <v>21</v>
      </c>
    </row>
    <row r="2" spans="1:6" ht="63.75" customHeight="1" x14ac:dyDescent="0.25">
      <c r="F2" s="5" t="s">
        <v>20</v>
      </c>
    </row>
    <row r="3" spans="1:6" x14ac:dyDescent="0.25">
      <c r="A3" s="55" t="s">
        <v>16</v>
      </c>
      <c r="B3" s="55"/>
      <c r="C3" s="55"/>
      <c r="D3" s="55"/>
      <c r="E3" s="55"/>
      <c r="F3" s="55"/>
    </row>
    <row r="4" spans="1:6" x14ac:dyDescent="0.25">
      <c r="A4" s="55" t="s">
        <v>17</v>
      </c>
      <c r="B4" s="55"/>
      <c r="C4" s="55"/>
      <c r="D4" s="55"/>
      <c r="E4" s="55"/>
      <c r="F4" s="55"/>
    </row>
    <row r="5" spans="1:6" x14ac:dyDescent="0.25">
      <c r="A5" s="56" t="s">
        <v>18</v>
      </c>
      <c r="B5" s="56"/>
      <c r="C5" s="56"/>
      <c r="D5" s="56"/>
      <c r="E5" s="56"/>
      <c r="F5" s="56"/>
    </row>
    <row r="6" spans="1:6" ht="20.25" customHeight="1" x14ac:dyDescent="0.25">
      <c r="A6" s="57" t="s">
        <v>19</v>
      </c>
      <c r="B6" s="58"/>
      <c r="C6" s="58"/>
      <c r="D6" s="58"/>
      <c r="E6" s="58"/>
      <c r="F6" s="58"/>
    </row>
    <row r="7" spans="1:6" ht="13.5" customHeight="1" x14ac:dyDescent="0.25">
      <c r="A7" s="62" t="s">
        <v>28</v>
      </c>
      <c r="B7" s="62"/>
      <c r="C7" s="62"/>
      <c r="D7" s="62"/>
      <c r="E7" s="62"/>
      <c r="F7" s="62"/>
    </row>
    <row r="8" spans="1:6" x14ac:dyDescent="0.25">
      <c r="A8" s="3" t="s">
        <v>0</v>
      </c>
      <c r="B8" s="37" t="s">
        <v>1</v>
      </c>
      <c r="C8" s="37"/>
      <c r="D8" s="37" t="s">
        <v>2</v>
      </c>
      <c r="E8" s="37"/>
      <c r="F8" s="6" t="s">
        <v>3</v>
      </c>
    </row>
    <row r="9" spans="1:6" x14ac:dyDescent="0.25">
      <c r="A9" s="37" t="s">
        <v>4</v>
      </c>
      <c r="B9" s="37"/>
      <c r="C9" s="37"/>
      <c r="D9" s="37"/>
      <c r="E9" s="37"/>
      <c r="F9" s="37"/>
    </row>
    <row r="10" spans="1:6" x14ac:dyDescent="0.25">
      <c r="A10" s="3"/>
      <c r="B10" s="37" t="s">
        <v>86</v>
      </c>
      <c r="C10" s="37"/>
      <c r="D10" s="37" t="s">
        <v>86</v>
      </c>
      <c r="E10" s="37"/>
      <c r="F10" s="3"/>
    </row>
    <row r="11" spans="1:6" x14ac:dyDescent="0.25">
      <c r="A11" s="44" t="s">
        <v>87</v>
      </c>
      <c r="B11" s="61"/>
      <c r="C11" s="61"/>
      <c r="D11" s="61"/>
      <c r="E11" s="61"/>
      <c r="F11" s="45"/>
    </row>
    <row r="12" spans="1:6" ht="93" customHeight="1" x14ac:dyDescent="0.25">
      <c r="A12" s="9" t="s">
        <v>45</v>
      </c>
      <c r="B12" s="59" t="s">
        <v>27</v>
      </c>
      <c r="C12" s="60"/>
      <c r="D12" s="53" t="s">
        <v>86</v>
      </c>
      <c r="E12" s="54"/>
      <c r="F12" s="20" t="s">
        <v>22</v>
      </c>
    </row>
    <row r="13" spans="1:6" ht="90" x14ac:dyDescent="0.25">
      <c r="A13" s="9" t="s">
        <v>45</v>
      </c>
      <c r="B13" s="59" t="s">
        <v>86</v>
      </c>
      <c r="C13" s="60"/>
      <c r="D13" s="59" t="s">
        <v>26</v>
      </c>
      <c r="E13" s="60"/>
      <c r="F13" s="20" t="s">
        <v>23</v>
      </c>
    </row>
    <row r="14" spans="1:6" x14ac:dyDescent="0.25">
      <c r="A14" s="44" t="s">
        <v>5</v>
      </c>
      <c r="B14" s="61"/>
      <c r="C14" s="61"/>
      <c r="D14" s="61"/>
      <c r="E14" s="61"/>
      <c r="F14" s="45"/>
    </row>
    <row r="15" spans="1:6" ht="93" customHeight="1" x14ac:dyDescent="0.25">
      <c r="A15" s="9" t="s">
        <v>27</v>
      </c>
      <c r="B15" s="59" t="s">
        <v>24</v>
      </c>
      <c r="C15" s="60"/>
      <c r="D15" s="53" t="s">
        <v>86</v>
      </c>
      <c r="E15" s="54"/>
      <c r="F15" s="20" t="s">
        <v>22</v>
      </c>
    </row>
    <row r="16" spans="1:6" ht="90" x14ac:dyDescent="0.25">
      <c r="A16" s="9" t="s">
        <v>26</v>
      </c>
      <c r="B16" s="59" t="s">
        <v>86</v>
      </c>
      <c r="C16" s="60"/>
      <c r="D16" s="59" t="s">
        <v>25</v>
      </c>
      <c r="E16" s="60"/>
      <c r="F16" s="20" t="s">
        <v>23</v>
      </c>
    </row>
    <row r="17" spans="1:6" x14ac:dyDescent="0.25">
      <c r="A17" s="37" t="s">
        <v>6</v>
      </c>
      <c r="B17" s="37"/>
      <c r="C17" s="37"/>
      <c r="D17" s="37"/>
      <c r="E17" s="37"/>
      <c r="F17" s="37"/>
    </row>
    <row r="18" spans="1:6" x14ac:dyDescent="0.25">
      <c r="A18" s="37" t="s">
        <v>34</v>
      </c>
      <c r="B18" s="37"/>
      <c r="C18" s="37"/>
      <c r="D18" s="37"/>
      <c r="E18" s="37"/>
      <c r="F18" s="37"/>
    </row>
    <row r="19" spans="1:6" ht="90" x14ac:dyDescent="0.25">
      <c r="A19" s="9" t="s">
        <v>35</v>
      </c>
      <c r="B19" s="43">
        <v>1</v>
      </c>
      <c r="C19" s="43"/>
      <c r="D19" s="43">
        <v>0</v>
      </c>
      <c r="E19" s="43"/>
      <c r="F19" s="2" t="s">
        <v>22</v>
      </c>
    </row>
    <row r="20" spans="1:6" x14ac:dyDescent="0.25">
      <c r="A20" s="39" t="s">
        <v>26</v>
      </c>
      <c r="B20" s="39"/>
      <c r="C20" s="39"/>
      <c r="D20" s="39"/>
      <c r="E20" s="39"/>
      <c r="F20" s="39"/>
    </row>
    <row r="21" spans="1:6" ht="165" x14ac:dyDescent="0.25">
      <c r="A21" s="9" t="s">
        <v>29</v>
      </c>
      <c r="B21" s="43">
        <v>2</v>
      </c>
      <c r="C21" s="43"/>
      <c r="D21" s="43">
        <v>1</v>
      </c>
      <c r="E21" s="43"/>
      <c r="F21" s="2" t="s">
        <v>30</v>
      </c>
    </row>
    <row r="22" spans="1:6" ht="75" x14ac:dyDescent="0.25">
      <c r="A22" s="2" t="s">
        <v>31</v>
      </c>
      <c r="B22" s="43">
        <v>61.1</v>
      </c>
      <c r="C22" s="43"/>
      <c r="D22" s="43">
        <v>52.9</v>
      </c>
      <c r="E22" s="43"/>
      <c r="F22" s="9" t="s">
        <v>32</v>
      </c>
    </row>
    <row r="23" spans="1:6" ht="33" customHeight="1" x14ac:dyDescent="0.25">
      <c r="A23" s="40" t="s">
        <v>36</v>
      </c>
      <c r="B23" s="40"/>
      <c r="C23" s="40"/>
      <c r="D23" s="40"/>
      <c r="E23" s="40"/>
      <c r="F23" s="40"/>
    </row>
    <row r="24" spans="1:6" ht="90" x14ac:dyDescent="0.25">
      <c r="A24" s="9" t="s">
        <v>33</v>
      </c>
      <c r="B24" s="43">
        <v>3</v>
      </c>
      <c r="C24" s="43"/>
      <c r="D24" s="43">
        <v>10</v>
      </c>
      <c r="E24" s="43"/>
      <c r="F24" s="9" t="s">
        <v>37</v>
      </c>
    </row>
    <row r="25" spans="1:6" ht="45" x14ac:dyDescent="0.25">
      <c r="A25" s="9" t="s">
        <v>97</v>
      </c>
      <c r="B25" s="53" t="s">
        <v>86</v>
      </c>
      <c r="C25" s="54"/>
      <c r="D25" s="53">
        <v>2</v>
      </c>
      <c r="E25" s="54"/>
      <c r="F25" s="9" t="s">
        <v>98</v>
      </c>
    </row>
    <row r="26" spans="1:6" x14ac:dyDescent="0.25">
      <c r="A26" s="39" t="s">
        <v>38</v>
      </c>
      <c r="B26" s="39"/>
      <c r="C26" s="39"/>
      <c r="D26" s="39"/>
      <c r="E26" s="39"/>
      <c r="F26" s="39"/>
    </row>
    <row r="27" spans="1:6" ht="90" x14ac:dyDescent="0.25">
      <c r="A27" s="9" t="s">
        <v>39</v>
      </c>
      <c r="B27" s="43">
        <v>3</v>
      </c>
      <c r="C27" s="43"/>
      <c r="D27" s="43">
        <v>6</v>
      </c>
      <c r="E27" s="43"/>
      <c r="F27" s="9" t="s">
        <v>37</v>
      </c>
    </row>
    <row r="28" spans="1:6" ht="45" x14ac:dyDescent="0.25">
      <c r="A28" s="9" t="s">
        <v>92</v>
      </c>
      <c r="B28" s="43">
        <v>3</v>
      </c>
      <c r="C28" s="43"/>
      <c r="D28" s="43">
        <v>2</v>
      </c>
      <c r="E28" s="43"/>
      <c r="F28" s="21" t="s">
        <v>93</v>
      </c>
    </row>
    <row r="29" spans="1:6" x14ac:dyDescent="0.25">
      <c r="A29" s="40" t="s">
        <v>41</v>
      </c>
      <c r="B29" s="40"/>
      <c r="C29" s="40"/>
      <c r="D29" s="40"/>
      <c r="E29" s="40"/>
      <c r="F29" s="40"/>
    </row>
    <row r="30" spans="1:6" ht="90" x14ac:dyDescent="0.25">
      <c r="A30" s="9" t="s">
        <v>39</v>
      </c>
      <c r="B30" s="43">
        <v>1</v>
      </c>
      <c r="C30" s="43"/>
      <c r="D30" s="43">
        <v>3</v>
      </c>
      <c r="E30" s="43"/>
      <c r="F30" s="9" t="s">
        <v>37</v>
      </c>
    </row>
    <row r="31" spans="1:6" ht="33" customHeight="1" x14ac:dyDescent="0.25">
      <c r="A31" s="40" t="s">
        <v>42</v>
      </c>
      <c r="B31" s="40"/>
      <c r="C31" s="40"/>
      <c r="D31" s="40"/>
      <c r="E31" s="40"/>
      <c r="F31" s="40"/>
    </row>
    <row r="32" spans="1:6" ht="90" x14ac:dyDescent="0.25">
      <c r="A32" s="9" t="s">
        <v>39</v>
      </c>
      <c r="B32" s="43">
        <v>3</v>
      </c>
      <c r="C32" s="43"/>
      <c r="D32" s="43">
        <v>9</v>
      </c>
      <c r="E32" s="43"/>
      <c r="F32" s="9" t="s">
        <v>37</v>
      </c>
    </row>
    <row r="33" spans="1:6" ht="158.25" customHeight="1" x14ac:dyDescent="0.25">
      <c r="A33" s="21" t="s">
        <v>91</v>
      </c>
      <c r="B33" s="53">
        <v>1</v>
      </c>
      <c r="C33" s="54"/>
      <c r="D33" s="53">
        <v>0</v>
      </c>
      <c r="E33" s="54"/>
      <c r="F33" s="9" t="s">
        <v>22</v>
      </c>
    </row>
    <row r="34" spans="1:6" ht="31.5" customHeight="1" x14ac:dyDescent="0.25">
      <c r="A34" s="39" t="s">
        <v>44</v>
      </c>
      <c r="B34" s="39"/>
      <c r="C34" s="39"/>
      <c r="D34" s="39"/>
      <c r="E34" s="39"/>
      <c r="F34" s="39"/>
    </row>
    <row r="35" spans="1:6" ht="87" customHeight="1" x14ac:dyDescent="0.25">
      <c r="A35" s="9" t="s">
        <v>43</v>
      </c>
      <c r="B35" s="43">
        <v>3</v>
      </c>
      <c r="C35" s="43"/>
      <c r="D35" s="43">
        <v>1</v>
      </c>
      <c r="E35" s="43"/>
      <c r="F35" s="9" t="s">
        <v>90</v>
      </c>
    </row>
    <row r="36" spans="1:6" x14ac:dyDescent="0.25">
      <c r="A36" s="37" t="s">
        <v>7</v>
      </c>
      <c r="B36" s="37"/>
      <c r="C36" s="37"/>
      <c r="D36" s="37"/>
      <c r="E36" s="37"/>
      <c r="F36" s="37"/>
    </row>
    <row r="37" spans="1:6" ht="30" x14ac:dyDescent="0.25">
      <c r="A37" s="8" t="s">
        <v>8</v>
      </c>
      <c r="B37" s="8" t="s">
        <v>9</v>
      </c>
      <c r="C37" s="8" t="s">
        <v>1</v>
      </c>
      <c r="D37" s="8" t="s">
        <v>2</v>
      </c>
      <c r="E37" s="7" t="s">
        <v>10</v>
      </c>
      <c r="F37" s="7" t="s">
        <v>3</v>
      </c>
    </row>
    <row r="38" spans="1:6" x14ac:dyDescent="0.25">
      <c r="A38" s="63" t="s">
        <v>94</v>
      </c>
      <c r="B38" s="23" t="s">
        <v>11</v>
      </c>
      <c r="C38" s="11">
        <f t="shared" ref="C38:C41" si="0">C43</f>
        <v>1194699.6100000001</v>
      </c>
      <c r="D38" s="11">
        <f>D39+D40+D41+D42</f>
        <v>412343.62</v>
      </c>
      <c r="E38" s="11">
        <f t="shared" ref="E38:E41" si="1">D38-C38</f>
        <v>-782355.99000000011</v>
      </c>
      <c r="F38" s="36"/>
    </row>
    <row r="39" spans="1:6" x14ac:dyDescent="0.25">
      <c r="A39" s="63"/>
      <c r="B39" s="23" t="s">
        <v>12</v>
      </c>
      <c r="C39" s="11">
        <f t="shared" si="0"/>
        <v>5946.98</v>
      </c>
      <c r="D39" s="11">
        <v>1306.75</v>
      </c>
      <c r="E39" s="11">
        <f t="shared" si="1"/>
        <v>-4640.2299999999996</v>
      </c>
      <c r="F39" s="36"/>
    </row>
    <row r="40" spans="1:6" x14ac:dyDescent="0.25">
      <c r="A40" s="63"/>
      <c r="B40" s="23" t="s">
        <v>13</v>
      </c>
      <c r="C40" s="11">
        <f t="shared" si="0"/>
        <v>958235.28</v>
      </c>
      <c r="D40" s="11">
        <v>193729.13</v>
      </c>
      <c r="E40" s="11">
        <f t="shared" si="1"/>
        <v>-764506.15</v>
      </c>
      <c r="F40" s="36"/>
    </row>
    <row r="41" spans="1:6" ht="25.5" x14ac:dyDescent="0.25">
      <c r="A41" s="63"/>
      <c r="B41" s="23" t="s">
        <v>14</v>
      </c>
      <c r="C41" s="11">
        <f t="shared" si="0"/>
        <v>216877.35</v>
      </c>
      <c r="D41" s="11">
        <v>202809.63</v>
      </c>
      <c r="E41" s="11">
        <f t="shared" si="1"/>
        <v>-14067.720000000001</v>
      </c>
      <c r="F41" s="36"/>
    </row>
    <row r="42" spans="1:6" x14ac:dyDescent="0.25">
      <c r="A42" s="63"/>
      <c r="B42" s="23" t="s">
        <v>15</v>
      </c>
      <c r="C42" s="11">
        <f>C47</f>
        <v>13640</v>
      </c>
      <c r="D42" s="11">
        <v>14498.11</v>
      </c>
      <c r="E42" s="11">
        <f>D42-C42</f>
        <v>858.11000000000058</v>
      </c>
      <c r="F42" s="36"/>
    </row>
    <row r="43" spans="1:6" x14ac:dyDescent="0.25">
      <c r="A43" s="63" t="s">
        <v>95</v>
      </c>
      <c r="B43" s="23" t="s">
        <v>11</v>
      </c>
      <c r="C43" s="11">
        <f>C44+C45+C46+C47</f>
        <v>1194699.6100000001</v>
      </c>
      <c r="D43" s="11">
        <f>D44+D45+D46+D47</f>
        <v>412343.62</v>
      </c>
      <c r="E43" s="11">
        <f t="shared" ref="E43:E46" si="2">D43-C43</f>
        <v>-782355.99000000011</v>
      </c>
      <c r="F43" s="36"/>
    </row>
    <row r="44" spans="1:6" x14ac:dyDescent="0.25">
      <c r="A44" s="63"/>
      <c r="B44" s="23" t="s">
        <v>12</v>
      </c>
      <c r="C44" s="11">
        <v>5946.98</v>
      </c>
      <c r="D44" s="11">
        <v>1306.75</v>
      </c>
      <c r="E44" s="11">
        <f t="shared" si="2"/>
        <v>-4640.2299999999996</v>
      </c>
      <c r="F44" s="36"/>
    </row>
    <row r="45" spans="1:6" x14ac:dyDescent="0.25">
      <c r="A45" s="63"/>
      <c r="B45" s="23" t="s">
        <v>13</v>
      </c>
      <c r="C45" s="11">
        <v>958235.28</v>
      </c>
      <c r="D45" s="11">
        <v>193729.13</v>
      </c>
      <c r="E45" s="11">
        <f t="shared" si="2"/>
        <v>-764506.15</v>
      </c>
      <c r="F45" s="36"/>
    </row>
    <row r="46" spans="1:6" ht="25.5" x14ac:dyDescent="0.25">
      <c r="A46" s="63"/>
      <c r="B46" s="23" t="s">
        <v>14</v>
      </c>
      <c r="C46" s="11">
        <v>216877.35</v>
      </c>
      <c r="D46" s="11">
        <v>202809.63</v>
      </c>
      <c r="E46" s="11">
        <f t="shared" si="2"/>
        <v>-14067.720000000001</v>
      </c>
      <c r="F46" s="36"/>
    </row>
    <row r="47" spans="1:6" x14ac:dyDescent="0.25">
      <c r="A47" s="63"/>
      <c r="B47" s="23" t="s">
        <v>15</v>
      </c>
      <c r="C47" s="11">
        <v>13640</v>
      </c>
      <c r="D47" s="11">
        <v>14498.11</v>
      </c>
      <c r="E47" s="11">
        <f>D47-C47</f>
        <v>858.11000000000058</v>
      </c>
      <c r="F47" s="36"/>
    </row>
    <row r="48" spans="1:6" x14ac:dyDescent="0.25">
      <c r="A48" s="64" t="s">
        <v>45</v>
      </c>
      <c r="B48" s="64"/>
      <c r="C48" s="64"/>
      <c r="D48" s="64"/>
      <c r="E48" s="64"/>
      <c r="F48" s="64"/>
    </row>
    <row r="49" spans="1:6" ht="31.5" customHeight="1" x14ac:dyDescent="0.25">
      <c r="A49" s="64" t="s">
        <v>27</v>
      </c>
      <c r="B49" s="64"/>
      <c r="C49" s="64"/>
      <c r="D49" s="64"/>
      <c r="E49" s="64"/>
      <c r="F49" s="64"/>
    </row>
    <row r="50" spans="1:6" ht="21.75" customHeight="1" x14ac:dyDescent="0.25">
      <c r="A50" s="68" t="s">
        <v>27</v>
      </c>
      <c r="B50" s="23" t="s">
        <v>11</v>
      </c>
      <c r="C50" s="11">
        <f>C51+C52+C53+C54</f>
        <v>953575.44</v>
      </c>
      <c r="D50" s="11">
        <f>D51+D52+D53+D54</f>
        <v>0</v>
      </c>
      <c r="E50" s="11">
        <f t="shared" ref="E50:E53" si="3">D50-C50</f>
        <v>-953575.44</v>
      </c>
      <c r="F50" s="36"/>
    </row>
    <row r="51" spans="1:6" x14ac:dyDescent="0.25">
      <c r="A51" s="68"/>
      <c r="B51" s="23" t="s">
        <v>12</v>
      </c>
      <c r="C51" s="11">
        <f t="shared" ref="C51:C53" si="4">C61+C56</f>
        <v>5946.98</v>
      </c>
      <c r="D51" s="11">
        <v>0</v>
      </c>
      <c r="E51" s="11">
        <f t="shared" si="3"/>
        <v>-5946.98</v>
      </c>
      <c r="F51" s="36"/>
    </row>
    <row r="52" spans="1:6" x14ac:dyDescent="0.25">
      <c r="A52" s="68"/>
      <c r="B52" s="23" t="s">
        <v>13</v>
      </c>
      <c r="C52" s="11">
        <f t="shared" si="4"/>
        <v>941332.13</v>
      </c>
      <c r="D52" s="11">
        <v>0</v>
      </c>
      <c r="E52" s="11">
        <f t="shared" si="3"/>
        <v>-941332.13</v>
      </c>
      <c r="F52" s="36"/>
    </row>
    <row r="53" spans="1:6" ht="25.5" x14ac:dyDescent="0.25">
      <c r="A53" s="68"/>
      <c r="B53" s="23" t="s">
        <v>14</v>
      </c>
      <c r="C53" s="11">
        <f t="shared" si="4"/>
        <v>6296.33</v>
      </c>
      <c r="D53" s="11">
        <v>0</v>
      </c>
      <c r="E53" s="11">
        <f t="shared" si="3"/>
        <v>-6296.33</v>
      </c>
      <c r="F53" s="36"/>
    </row>
    <row r="54" spans="1:6" ht="27.75" customHeight="1" x14ac:dyDescent="0.25">
      <c r="A54" s="68"/>
      <c r="B54" s="23" t="s">
        <v>15</v>
      </c>
      <c r="C54" s="11">
        <f>C64+C59</f>
        <v>0</v>
      </c>
      <c r="D54" s="11">
        <v>0</v>
      </c>
      <c r="E54" s="11">
        <f>D54-C54</f>
        <v>0</v>
      </c>
      <c r="F54" s="36"/>
    </row>
    <row r="55" spans="1:6" x14ac:dyDescent="0.25">
      <c r="A55" s="63" t="s">
        <v>46</v>
      </c>
      <c r="B55" s="1" t="s">
        <v>11</v>
      </c>
      <c r="C55" s="11">
        <f>C56+C57+C58+C59</f>
        <v>6069.579999999999</v>
      </c>
      <c r="D55" s="11">
        <f>D56+D57+D58+D59</f>
        <v>0</v>
      </c>
      <c r="E55" s="11">
        <f t="shared" ref="E55:E58" si="5">D55-C55</f>
        <v>-6069.579999999999</v>
      </c>
      <c r="F55" s="36" t="s">
        <v>22</v>
      </c>
    </row>
    <row r="56" spans="1:6" x14ac:dyDescent="0.25">
      <c r="A56" s="63"/>
      <c r="B56" s="1" t="s">
        <v>12</v>
      </c>
      <c r="C56" s="11">
        <v>5946.98</v>
      </c>
      <c r="D56" s="11">
        <v>0</v>
      </c>
      <c r="E56" s="11">
        <f t="shared" si="5"/>
        <v>-5946.98</v>
      </c>
      <c r="F56" s="36"/>
    </row>
    <row r="57" spans="1:6" x14ac:dyDescent="0.25">
      <c r="A57" s="63"/>
      <c r="B57" s="1" t="s">
        <v>13</v>
      </c>
      <c r="C57" s="11">
        <v>121.37</v>
      </c>
      <c r="D57" s="11">
        <v>0</v>
      </c>
      <c r="E57" s="11">
        <f t="shared" si="5"/>
        <v>-121.37</v>
      </c>
      <c r="F57" s="36"/>
    </row>
    <row r="58" spans="1:6" ht="25.5" x14ac:dyDescent="0.25">
      <c r="A58" s="63"/>
      <c r="B58" s="1" t="s">
        <v>14</v>
      </c>
      <c r="C58" s="11">
        <v>1.23</v>
      </c>
      <c r="D58" s="11">
        <v>0</v>
      </c>
      <c r="E58" s="11">
        <f t="shared" si="5"/>
        <v>-1.23</v>
      </c>
      <c r="F58" s="36"/>
    </row>
    <row r="59" spans="1:6" ht="33.75" customHeight="1" x14ac:dyDescent="0.25">
      <c r="A59" s="63"/>
      <c r="B59" s="1" t="s">
        <v>15</v>
      </c>
      <c r="C59" s="11">
        <v>0</v>
      </c>
      <c r="D59" s="11">
        <v>0</v>
      </c>
      <c r="E59" s="11">
        <f>D59-C59</f>
        <v>0</v>
      </c>
      <c r="F59" s="36"/>
    </row>
    <row r="60" spans="1:6" x14ac:dyDescent="0.25">
      <c r="A60" s="25" t="s">
        <v>47</v>
      </c>
      <c r="B60" s="1" t="s">
        <v>11</v>
      </c>
      <c r="C60" s="11">
        <f>C61+C62+C63+C64</f>
        <v>947505.86</v>
      </c>
      <c r="D60" s="11">
        <f>D61+D62+D63+D64</f>
        <v>0</v>
      </c>
      <c r="E60" s="11">
        <f t="shared" ref="E60:E63" si="6">D60-C60</f>
        <v>-947505.86</v>
      </c>
      <c r="F60" s="36" t="s">
        <v>48</v>
      </c>
    </row>
    <row r="61" spans="1:6" x14ac:dyDescent="0.25">
      <c r="A61" s="25"/>
      <c r="B61" s="1" t="s">
        <v>12</v>
      </c>
      <c r="C61" s="11">
        <v>0</v>
      </c>
      <c r="D61" s="11">
        <v>0</v>
      </c>
      <c r="E61" s="11">
        <f t="shared" si="6"/>
        <v>0</v>
      </c>
      <c r="F61" s="36"/>
    </row>
    <row r="62" spans="1:6" x14ac:dyDescent="0.25">
      <c r="A62" s="25"/>
      <c r="B62" s="1" t="s">
        <v>13</v>
      </c>
      <c r="C62" s="11">
        <v>941210.76</v>
      </c>
      <c r="D62" s="11">
        <v>0</v>
      </c>
      <c r="E62" s="11">
        <f t="shared" si="6"/>
        <v>-941210.76</v>
      </c>
      <c r="F62" s="36"/>
    </row>
    <row r="63" spans="1:6" ht="25.5" x14ac:dyDescent="0.25">
      <c r="A63" s="25"/>
      <c r="B63" s="1" t="s">
        <v>14</v>
      </c>
      <c r="C63" s="11">
        <v>6295.1</v>
      </c>
      <c r="D63" s="11">
        <v>0</v>
      </c>
      <c r="E63" s="11">
        <f t="shared" si="6"/>
        <v>-6295.1</v>
      </c>
      <c r="F63" s="36"/>
    </row>
    <row r="64" spans="1:6" x14ac:dyDescent="0.25">
      <c r="A64" s="25"/>
      <c r="B64" s="1" t="s">
        <v>15</v>
      </c>
      <c r="C64" s="11">
        <v>0</v>
      </c>
      <c r="D64" s="11">
        <v>0</v>
      </c>
      <c r="E64" s="11">
        <f>D64-C64</f>
        <v>0</v>
      </c>
      <c r="F64" s="36"/>
    </row>
    <row r="65" spans="1:6" x14ac:dyDescent="0.25">
      <c r="A65" s="37" t="s">
        <v>26</v>
      </c>
      <c r="B65" s="38"/>
      <c r="C65" s="38"/>
      <c r="D65" s="38"/>
      <c r="E65" s="38"/>
      <c r="F65" s="38"/>
    </row>
    <row r="66" spans="1:6" x14ac:dyDescent="0.25">
      <c r="A66" s="25" t="s">
        <v>26</v>
      </c>
      <c r="B66" s="23" t="s">
        <v>11</v>
      </c>
      <c r="C66" s="11">
        <f>C67+C68+C69+C70</f>
        <v>0</v>
      </c>
      <c r="D66" s="24">
        <f>D67+D68+D69+D70</f>
        <v>180850.40400000001</v>
      </c>
      <c r="E66" s="11">
        <f t="shared" ref="E66:E69" si="7">D66-C66</f>
        <v>180850.40400000001</v>
      </c>
      <c r="F66" s="36"/>
    </row>
    <row r="67" spans="1:6" x14ac:dyDescent="0.25">
      <c r="A67" s="25"/>
      <c r="B67" s="23" t="s">
        <v>12</v>
      </c>
      <c r="C67" s="12">
        <v>0</v>
      </c>
      <c r="D67" s="12">
        <v>0</v>
      </c>
      <c r="E67" s="11">
        <f t="shared" si="7"/>
        <v>0</v>
      </c>
      <c r="F67" s="36"/>
    </row>
    <row r="68" spans="1:6" ht="24" customHeight="1" x14ac:dyDescent="0.25">
      <c r="A68" s="25"/>
      <c r="B68" s="23" t="s">
        <v>13</v>
      </c>
      <c r="C68" s="12">
        <v>0</v>
      </c>
      <c r="D68" s="12">
        <v>179866.024</v>
      </c>
      <c r="E68" s="11">
        <f t="shared" si="7"/>
        <v>179866.024</v>
      </c>
      <c r="F68" s="36"/>
    </row>
    <row r="69" spans="1:6" ht="30" customHeight="1" x14ac:dyDescent="0.25">
      <c r="A69" s="25"/>
      <c r="B69" s="23" t="s">
        <v>14</v>
      </c>
      <c r="C69" s="12">
        <v>0</v>
      </c>
      <c r="D69" s="12">
        <f>ROUND(984.38347,2)</f>
        <v>984.38</v>
      </c>
      <c r="E69" s="11">
        <f t="shared" si="7"/>
        <v>984.38</v>
      </c>
      <c r="F69" s="36"/>
    </row>
    <row r="70" spans="1:6" ht="19.5" customHeight="1" x14ac:dyDescent="0.25">
      <c r="A70" s="25"/>
      <c r="B70" s="23" t="s">
        <v>15</v>
      </c>
      <c r="C70" s="12">
        <v>0</v>
      </c>
      <c r="D70" s="12">
        <v>0</v>
      </c>
      <c r="E70" s="11">
        <f>D70-C70</f>
        <v>0</v>
      </c>
      <c r="F70" s="36"/>
    </row>
    <row r="71" spans="1:6" x14ac:dyDescent="0.25">
      <c r="A71" s="25" t="s">
        <v>47</v>
      </c>
      <c r="B71" s="1" t="s">
        <v>11</v>
      </c>
      <c r="C71" s="11">
        <f>C72+C73+C74+C75</f>
        <v>0</v>
      </c>
      <c r="D71" s="24">
        <f>D72+D73+D74+D75</f>
        <v>180850.40400000001</v>
      </c>
      <c r="E71" s="11">
        <f t="shared" ref="E71:E74" si="8">D71-C71</f>
        <v>180850.40400000001</v>
      </c>
      <c r="F71" s="36" t="s">
        <v>49</v>
      </c>
    </row>
    <row r="72" spans="1:6" x14ac:dyDescent="0.25">
      <c r="A72" s="25"/>
      <c r="B72" s="1" t="s">
        <v>12</v>
      </c>
      <c r="C72" s="12">
        <v>0</v>
      </c>
      <c r="D72" s="12">
        <v>0</v>
      </c>
      <c r="E72" s="11">
        <f t="shared" si="8"/>
        <v>0</v>
      </c>
      <c r="F72" s="36"/>
    </row>
    <row r="73" spans="1:6" ht="24" customHeight="1" x14ac:dyDescent="0.25">
      <c r="A73" s="25"/>
      <c r="B73" s="1" t="s">
        <v>13</v>
      </c>
      <c r="C73" s="12">
        <v>0</v>
      </c>
      <c r="D73" s="12">
        <v>179866.024</v>
      </c>
      <c r="E73" s="11">
        <f t="shared" si="8"/>
        <v>179866.024</v>
      </c>
      <c r="F73" s="36"/>
    </row>
    <row r="74" spans="1:6" ht="30" customHeight="1" x14ac:dyDescent="0.25">
      <c r="A74" s="25"/>
      <c r="B74" s="1" t="s">
        <v>14</v>
      </c>
      <c r="C74" s="12">
        <v>0</v>
      </c>
      <c r="D74" s="12">
        <f>ROUND(984.38347,2)</f>
        <v>984.38</v>
      </c>
      <c r="E74" s="11">
        <f t="shared" si="8"/>
        <v>984.38</v>
      </c>
      <c r="F74" s="36"/>
    </row>
    <row r="75" spans="1:6" ht="19.5" customHeight="1" x14ac:dyDescent="0.25">
      <c r="A75" s="25"/>
      <c r="B75" s="1" t="s">
        <v>15</v>
      </c>
      <c r="C75" s="12">
        <v>0</v>
      </c>
      <c r="D75" s="12">
        <v>0</v>
      </c>
      <c r="E75" s="11">
        <f>D75-C75</f>
        <v>0</v>
      </c>
      <c r="F75" s="36"/>
    </row>
    <row r="76" spans="1:6" ht="31.5" customHeight="1" x14ac:dyDescent="0.25">
      <c r="A76" s="50" t="s">
        <v>50</v>
      </c>
      <c r="B76" s="51"/>
      <c r="C76" s="51"/>
      <c r="D76" s="51"/>
      <c r="E76" s="51"/>
      <c r="F76" s="52"/>
    </row>
    <row r="77" spans="1:6" x14ac:dyDescent="0.25">
      <c r="A77" s="25" t="s">
        <v>36</v>
      </c>
      <c r="B77" s="23" t="s">
        <v>11</v>
      </c>
      <c r="C77" s="11">
        <f>C78+C79+C80+C81</f>
        <v>122631.25</v>
      </c>
      <c r="D77" s="11">
        <f>D78+D79+D80+D81</f>
        <v>115859.52</v>
      </c>
      <c r="E77" s="11">
        <f t="shared" ref="E77:E80" si="9">D77-C77</f>
        <v>-6771.7299999999959</v>
      </c>
      <c r="F77" s="47"/>
    </row>
    <row r="78" spans="1:6" x14ac:dyDescent="0.25">
      <c r="A78" s="25"/>
      <c r="B78" s="23" t="s">
        <v>12</v>
      </c>
      <c r="C78" s="12">
        <v>0</v>
      </c>
      <c r="D78" s="12">
        <v>861</v>
      </c>
      <c r="E78" s="11">
        <f t="shared" si="9"/>
        <v>861</v>
      </c>
      <c r="F78" s="48"/>
    </row>
    <row r="79" spans="1:6" x14ac:dyDescent="0.25">
      <c r="A79" s="25"/>
      <c r="B79" s="23" t="s">
        <v>13</v>
      </c>
      <c r="C79" s="12">
        <v>4958.74</v>
      </c>
      <c r="D79" s="12">
        <v>3610.19</v>
      </c>
      <c r="E79" s="11">
        <f t="shared" si="9"/>
        <v>-1348.5499999999997</v>
      </c>
      <c r="F79" s="48"/>
    </row>
    <row r="80" spans="1:6" ht="25.5" x14ac:dyDescent="0.25">
      <c r="A80" s="25"/>
      <c r="B80" s="23" t="s">
        <v>14</v>
      </c>
      <c r="C80" s="12">
        <v>107672.51</v>
      </c>
      <c r="D80" s="12">
        <v>101388.33</v>
      </c>
      <c r="E80" s="11">
        <f t="shared" si="9"/>
        <v>-6284.179999999993</v>
      </c>
      <c r="F80" s="48"/>
    </row>
    <row r="81" spans="1:6" x14ac:dyDescent="0.25">
      <c r="A81" s="25"/>
      <c r="B81" s="23" t="s">
        <v>15</v>
      </c>
      <c r="C81" s="12">
        <v>10000</v>
      </c>
      <c r="D81" s="12">
        <v>10000</v>
      </c>
      <c r="E81" s="11">
        <f>D81-C81</f>
        <v>0</v>
      </c>
      <c r="F81" s="49"/>
    </row>
    <row r="82" spans="1:6" x14ac:dyDescent="0.25">
      <c r="A82" s="25" t="s">
        <v>51</v>
      </c>
      <c r="B82" s="1" t="s">
        <v>11</v>
      </c>
      <c r="C82" s="11">
        <f>C83+C84+C85+C86</f>
        <v>110752.43</v>
      </c>
      <c r="D82" s="11">
        <f>D83+D84+D85+D86</f>
        <v>107851.86433</v>
      </c>
      <c r="E82" s="11">
        <f t="shared" ref="E82:E85" si="10">D82-C82</f>
        <v>-2900.5656699999963</v>
      </c>
      <c r="F82" s="47" t="s">
        <v>88</v>
      </c>
    </row>
    <row r="83" spans="1:6" x14ac:dyDescent="0.25">
      <c r="A83" s="25"/>
      <c r="B83" s="1" t="s">
        <v>12</v>
      </c>
      <c r="C83" s="12">
        <v>0</v>
      </c>
      <c r="D83" s="12">
        <v>0</v>
      </c>
      <c r="E83" s="11">
        <f t="shared" si="10"/>
        <v>0</v>
      </c>
      <c r="F83" s="48"/>
    </row>
    <row r="84" spans="1:6" x14ac:dyDescent="0.25">
      <c r="A84" s="25"/>
      <c r="B84" s="1" t="s">
        <v>13</v>
      </c>
      <c r="C84" s="12">
        <v>0</v>
      </c>
      <c r="D84" s="12">
        <v>0</v>
      </c>
      <c r="E84" s="11">
        <f t="shared" si="10"/>
        <v>0</v>
      </c>
      <c r="F84" s="48"/>
    </row>
    <row r="85" spans="1:6" ht="25.5" x14ac:dyDescent="0.25">
      <c r="A85" s="25"/>
      <c r="B85" s="1" t="s">
        <v>14</v>
      </c>
      <c r="C85" s="12">
        <v>100752.43</v>
      </c>
      <c r="D85" s="12">
        <v>97851.864329999997</v>
      </c>
      <c r="E85" s="11">
        <f t="shared" si="10"/>
        <v>-2900.5656699999963</v>
      </c>
      <c r="F85" s="48"/>
    </row>
    <row r="86" spans="1:6" x14ac:dyDescent="0.25">
      <c r="A86" s="25"/>
      <c r="B86" s="1" t="s">
        <v>15</v>
      </c>
      <c r="C86" s="12">
        <v>10000</v>
      </c>
      <c r="D86" s="12">
        <v>10000</v>
      </c>
      <c r="E86" s="11">
        <f>D86-C86</f>
        <v>0</v>
      </c>
      <c r="F86" s="49"/>
    </row>
    <row r="87" spans="1:6" x14ac:dyDescent="0.25">
      <c r="A87" s="25" t="s">
        <v>52</v>
      </c>
      <c r="B87" s="10" t="s">
        <v>11</v>
      </c>
      <c r="C87" s="11">
        <f>C88+C89+C90+C91</f>
        <v>6870</v>
      </c>
      <c r="D87" s="11">
        <f>D88+D89+D90+D91</f>
        <v>2000</v>
      </c>
      <c r="E87" s="11">
        <f t="shared" ref="E87:E90" si="11">D87-C87</f>
        <v>-4870</v>
      </c>
      <c r="F87" s="26" t="s">
        <v>53</v>
      </c>
    </row>
    <row r="88" spans="1:6" x14ac:dyDescent="0.25">
      <c r="A88" s="25"/>
      <c r="B88" s="10" t="s">
        <v>12</v>
      </c>
      <c r="C88" s="12">
        <v>0</v>
      </c>
      <c r="D88" s="12">
        <v>0</v>
      </c>
      <c r="E88" s="11">
        <f t="shared" si="11"/>
        <v>0</v>
      </c>
      <c r="F88" s="27"/>
    </row>
    <row r="89" spans="1:6" x14ac:dyDescent="0.25">
      <c r="A89" s="25"/>
      <c r="B89" s="10" t="s">
        <v>13</v>
      </c>
      <c r="C89" s="12">
        <v>0</v>
      </c>
      <c r="D89" s="12">
        <v>0</v>
      </c>
      <c r="E89" s="11">
        <f t="shared" si="11"/>
        <v>0</v>
      </c>
      <c r="F89" s="27"/>
    </row>
    <row r="90" spans="1:6" ht="25.5" x14ac:dyDescent="0.25">
      <c r="A90" s="25"/>
      <c r="B90" s="10" t="s">
        <v>14</v>
      </c>
      <c r="C90" s="12">
        <v>6870</v>
      </c>
      <c r="D90" s="12">
        <v>2000</v>
      </c>
      <c r="E90" s="11">
        <f t="shared" si="11"/>
        <v>-4870</v>
      </c>
      <c r="F90" s="27"/>
    </row>
    <row r="91" spans="1:6" ht="15" customHeight="1" x14ac:dyDescent="0.25">
      <c r="A91" s="25"/>
      <c r="B91" s="10" t="s">
        <v>15</v>
      </c>
      <c r="C91" s="12">
        <v>0</v>
      </c>
      <c r="D91" s="12">
        <v>0</v>
      </c>
      <c r="E91" s="11">
        <f>D91-C91</f>
        <v>0</v>
      </c>
      <c r="F91" s="28"/>
    </row>
    <row r="92" spans="1:6" ht="15" customHeight="1" x14ac:dyDescent="0.25">
      <c r="A92" s="25" t="s">
        <v>54</v>
      </c>
      <c r="B92" s="10" t="s">
        <v>11</v>
      </c>
      <c r="C92" s="11">
        <f>C93+C94+C95+C96</f>
        <v>5008.82</v>
      </c>
      <c r="D92" s="11">
        <f>D93+D94+D95+D96</f>
        <v>4507.6552700000002</v>
      </c>
      <c r="E92" s="11">
        <f t="shared" ref="E92:E95" si="12">D92-C92</f>
        <v>-501.16472999999951</v>
      </c>
      <c r="F92" s="26" t="s">
        <v>55</v>
      </c>
    </row>
    <row r="93" spans="1:6" x14ac:dyDescent="0.25">
      <c r="A93" s="25"/>
      <c r="B93" s="10" t="s">
        <v>12</v>
      </c>
      <c r="C93" s="12">
        <v>0</v>
      </c>
      <c r="D93" s="12">
        <v>861</v>
      </c>
      <c r="E93" s="11">
        <f t="shared" si="12"/>
        <v>861</v>
      </c>
      <c r="F93" s="27"/>
    </row>
    <row r="94" spans="1:6" x14ac:dyDescent="0.25">
      <c r="A94" s="25"/>
      <c r="B94" s="10" t="s">
        <v>13</v>
      </c>
      <c r="C94" s="12">
        <v>4958.74</v>
      </c>
      <c r="D94" s="12">
        <f>3446.18871+164</f>
        <v>3610.1887099999999</v>
      </c>
      <c r="E94" s="11">
        <f t="shared" si="12"/>
        <v>-1348.5512899999999</v>
      </c>
      <c r="F94" s="27"/>
    </row>
    <row r="95" spans="1:6" ht="25.5" customHeight="1" x14ac:dyDescent="0.25">
      <c r="A95" s="25"/>
      <c r="B95" s="10" t="s">
        <v>14</v>
      </c>
      <c r="C95" s="12">
        <v>50.08</v>
      </c>
      <c r="D95" s="12">
        <f>34.80999+1.65657</f>
        <v>36.466560000000001</v>
      </c>
      <c r="E95" s="11">
        <f t="shared" si="12"/>
        <v>-13.613439999999997</v>
      </c>
      <c r="F95" s="27"/>
    </row>
    <row r="96" spans="1:6" ht="17.25" customHeight="1" x14ac:dyDescent="0.25">
      <c r="A96" s="25"/>
      <c r="B96" s="10" t="s">
        <v>15</v>
      </c>
      <c r="C96" s="12">
        <v>0</v>
      </c>
      <c r="D96" s="12">
        <v>0</v>
      </c>
      <c r="E96" s="11">
        <f>D96-C96</f>
        <v>0</v>
      </c>
      <c r="F96" s="28"/>
    </row>
    <row r="97" spans="1:6" ht="15" customHeight="1" x14ac:dyDescent="0.25">
      <c r="A97" s="30" t="s">
        <v>56</v>
      </c>
      <c r="B97" s="13" t="s">
        <v>11</v>
      </c>
      <c r="C97" s="11">
        <f>C98+C99+C100+C101</f>
        <v>0</v>
      </c>
      <c r="D97" s="11">
        <f>D98+D99+D100+D101</f>
        <v>1500</v>
      </c>
      <c r="E97" s="11">
        <f t="shared" ref="E97:E100" si="13">D97-C97</f>
        <v>1500</v>
      </c>
      <c r="F97" s="26" t="s">
        <v>57</v>
      </c>
    </row>
    <row r="98" spans="1:6" x14ac:dyDescent="0.25">
      <c r="A98" s="30"/>
      <c r="B98" s="13" t="s">
        <v>12</v>
      </c>
      <c r="C98" s="12">
        <v>0</v>
      </c>
      <c r="D98" s="12"/>
      <c r="E98" s="11">
        <f t="shared" si="13"/>
        <v>0</v>
      </c>
      <c r="F98" s="27"/>
    </row>
    <row r="99" spans="1:6" x14ac:dyDescent="0.25">
      <c r="A99" s="30"/>
      <c r="B99" s="13" t="s">
        <v>13</v>
      </c>
      <c r="C99" s="12">
        <v>0</v>
      </c>
      <c r="D99" s="12">
        <v>0</v>
      </c>
      <c r="E99" s="11">
        <f t="shared" si="13"/>
        <v>0</v>
      </c>
      <c r="F99" s="27"/>
    </row>
    <row r="100" spans="1:6" ht="25.5" x14ac:dyDescent="0.25">
      <c r="A100" s="30"/>
      <c r="B100" s="13" t="s">
        <v>14</v>
      </c>
      <c r="C100" s="12">
        <v>0</v>
      </c>
      <c r="D100" s="12">
        <v>1500</v>
      </c>
      <c r="E100" s="11">
        <f t="shared" si="13"/>
        <v>1500</v>
      </c>
      <c r="F100" s="27"/>
    </row>
    <row r="101" spans="1:6" x14ac:dyDescent="0.25">
      <c r="A101" s="30"/>
      <c r="B101" s="13" t="s">
        <v>15</v>
      </c>
      <c r="C101" s="12">
        <v>0</v>
      </c>
      <c r="D101" s="12">
        <v>0</v>
      </c>
      <c r="E101" s="11">
        <f>D101-C101</f>
        <v>0</v>
      </c>
      <c r="F101" s="28"/>
    </row>
    <row r="102" spans="1:6" ht="24.75" customHeight="1" x14ac:dyDescent="0.25">
      <c r="A102" s="31" t="s">
        <v>58</v>
      </c>
      <c r="B102" s="32"/>
      <c r="C102" s="32"/>
      <c r="D102" s="32"/>
      <c r="E102" s="32"/>
      <c r="F102" s="33"/>
    </row>
    <row r="103" spans="1:6" ht="21.75" customHeight="1" x14ac:dyDescent="0.25">
      <c r="A103" s="30" t="s">
        <v>38</v>
      </c>
      <c r="B103" s="23" t="s">
        <v>11</v>
      </c>
      <c r="C103" s="11">
        <f>C104+C105+C106+C107</f>
        <v>53948.130000000005</v>
      </c>
      <c r="D103" s="11">
        <f>D104+D105+D106+D107</f>
        <v>53855.35</v>
      </c>
      <c r="E103" s="11">
        <f t="shared" ref="E103:E106" si="14">D103-C103</f>
        <v>-92.780000000006112</v>
      </c>
      <c r="F103" s="47"/>
    </row>
    <row r="104" spans="1:6" x14ac:dyDescent="0.25">
      <c r="A104" s="30"/>
      <c r="B104" s="23" t="s">
        <v>12</v>
      </c>
      <c r="C104" s="12">
        <v>0</v>
      </c>
      <c r="D104" s="12">
        <v>0</v>
      </c>
      <c r="E104" s="11">
        <f t="shared" si="14"/>
        <v>0</v>
      </c>
      <c r="F104" s="48"/>
    </row>
    <row r="105" spans="1:6" x14ac:dyDescent="0.25">
      <c r="A105" s="30"/>
      <c r="B105" s="23" t="s">
        <v>13</v>
      </c>
      <c r="C105" s="12">
        <v>10168.01</v>
      </c>
      <c r="D105" s="12">
        <v>10168.01</v>
      </c>
      <c r="E105" s="11">
        <f t="shared" si="14"/>
        <v>0</v>
      </c>
      <c r="F105" s="48"/>
    </row>
    <row r="106" spans="1:6" ht="25.5" x14ac:dyDescent="0.25">
      <c r="A106" s="30"/>
      <c r="B106" s="23" t="s">
        <v>14</v>
      </c>
      <c r="C106" s="12">
        <v>43400.12</v>
      </c>
      <c r="D106" s="12">
        <v>43316.46</v>
      </c>
      <c r="E106" s="11">
        <f t="shared" si="14"/>
        <v>-83.660000000003492</v>
      </c>
      <c r="F106" s="48"/>
    </row>
    <row r="107" spans="1:6" x14ac:dyDescent="0.25">
      <c r="A107" s="30"/>
      <c r="B107" s="23" t="s">
        <v>15</v>
      </c>
      <c r="C107" s="12">
        <v>380</v>
      </c>
      <c r="D107" s="12">
        <v>370.88</v>
      </c>
      <c r="E107" s="11">
        <f>D107-C107</f>
        <v>-9.1200000000000045</v>
      </c>
      <c r="F107" s="49"/>
    </row>
    <row r="108" spans="1:6" ht="15" customHeight="1" x14ac:dyDescent="0.25">
      <c r="A108" s="30" t="s">
        <v>59</v>
      </c>
      <c r="B108" s="10" t="s">
        <v>11</v>
      </c>
      <c r="C108" s="11">
        <f>C109+C110+C111+C112</f>
        <v>42597.45</v>
      </c>
      <c r="D108" s="11">
        <f>D109+D110+D111+D112</f>
        <v>40202.407379999997</v>
      </c>
      <c r="E108" s="11">
        <f t="shared" ref="E108:E111" si="15">D108-C108</f>
        <v>-2395.0426200000002</v>
      </c>
      <c r="F108" s="47" t="s">
        <v>88</v>
      </c>
    </row>
    <row r="109" spans="1:6" x14ac:dyDescent="0.25">
      <c r="A109" s="30"/>
      <c r="B109" s="10" t="s">
        <v>12</v>
      </c>
      <c r="C109" s="12">
        <v>0</v>
      </c>
      <c r="D109" s="12"/>
      <c r="E109" s="11">
        <f t="shared" si="15"/>
        <v>0</v>
      </c>
      <c r="F109" s="48"/>
    </row>
    <row r="110" spans="1:6" x14ac:dyDescent="0.25">
      <c r="A110" s="30"/>
      <c r="B110" s="10" t="s">
        <v>13</v>
      </c>
      <c r="C110" s="12">
        <v>0</v>
      </c>
      <c r="D110" s="12">
        <v>0</v>
      </c>
      <c r="E110" s="11">
        <f t="shared" si="15"/>
        <v>0</v>
      </c>
      <c r="F110" s="48"/>
    </row>
    <row r="111" spans="1:6" ht="25.5" x14ac:dyDescent="0.25">
      <c r="A111" s="30"/>
      <c r="B111" s="10" t="s">
        <v>14</v>
      </c>
      <c r="C111" s="12">
        <v>42217.45</v>
      </c>
      <c r="D111" s="12">
        <v>39831.52738</v>
      </c>
      <c r="E111" s="11">
        <f t="shared" si="15"/>
        <v>-2385.9226199999976</v>
      </c>
      <c r="F111" s="48"/>
    </row>
    <row r="112" spans="1:6" ht="20.25" customHeight="1" x14ac:dyDescent="0.25">
      <c r="A112" s="30"/>
      <c r="B112" s="10" t="s">
        <v>15</v>
      </c>
      <c r="C112" s="12">
        <v>380</v>
      </c>
      <c r="D112" s="12">
        <v>370.88</v>
      </c>
      <c r="E112" s="11">
        <f>D112-C112</f>
        <v>-9.1200000000000045</v>
      </c>
      <c r="F112" s="49"/>
    </row>
    <row r="113" spans="1:6" ht="15" customHeight="1" x14ac:dyDescent="0.25">
      <c r="A113" s="30" t="s">
        <v>40</v>
      </c>
      <c r="B113" s="13" t="s">
        <v>11</v>
      </c>
      <c r="C113" s="11">
        <f>C114+C115+C116+C117</f>
        <v>0</v>
      </c>
      <c r="D113" s="11">
        <f>D114+D115+D116+D117</f>
        <v>2302.2619100000002</v>
      </c>
      <c r="E113" s="11">
        <f t="shared" ref="E113:E117" si="16">D113-C113</f>
        <v>2302.2619100000002</v>
      </c>
      <c r="F113" s="26" t="s">
        <v>60</v>
      </c>
    </row>
    <row r="114" spans="1:6" x14ac:dyDescent="0.25">
      <c r="A114" s="30"/>
      <c r="B114" s="13" t="s">
        <v>12</v>
      </c>
      <c r="C114" s="12">
        <v>0</v>
      </c>
      <c r="D114" s="12"/>
      <c r="E114" s="11">
        <f t="shared" si="16"/>
        <v>0</v>
      </c>
      <c r="F114" s="27"/>
    </row>
    <row r="115" spans="1:6" x14ac:dyDescent="0.25">
      <c r="A115" s="30"/>
      <c r="B115" s="13" t="s">
        <v>13</v>
      </c>
      <c r="C115" s="12">
        <v>0</v>
      </c>
      <c r="D115" s="12">
        <v>0</v>
      </c>
      <c r="E115" s="11">
        <f t="shared" si="16"/>
        <v>0</v>
      </c>
      <c r="F115" s="27"/>
    </row>
    <row r="116" spans="1:6" ht="25.5" x14ac:dyDescent="0.25">
      <c r="A116" s="30"/>
      <c r="B116" s="13" t="s">
        <v>14</v>
      </c>
      <c r="C116" s="12">
        <v>0</v>
      </c>
      <c r="D116" s="12">
        <v>2302.2619100000002</v>
      </c>
      <c r="E116" s="11">
        <f t="shared" si="16"/>
        <v>2302.2619100000002</v>
      </c>
      <c r="F116" s="27"/>
    </row>
    <row r="117" spans="1:6" ht="22.5" customHeight="1" x14ac:dyDescent="0.25">
      <c r="A117" s="30"/>
      <c r="B117" s="13" t="s">
        <v>15</v>
      </c>
      <c r="C117" s="12">
        <v>0</v>
      </c>
      <c r="D117" s="12">
        <v>0</v>
      </c>
      <c r="E117" s="11">
        <f t="shared" si="16"/>
        <v>0</v>
      </c>
      <c r="F117" s="28"/>
    </row>
    <row r="118" spans="1:6" ht="26.25" customHeight="1" x14ac:dyDescent="0.25">
      <c r="A118" s="31" t="s">
        <v>61</v>
      </c>
      <c r="B118" s="32"/>
      <c r="C118" s="32"/>
      <c r="D118" s="32"/>
      <c r="E118" s="32"/>
      <c r="F118" s="33"/>
    </row>
    <row r="119" spans="1:6" ht="15" customHeight="1" x14ac:dyDescent="0.25">
      <c r="A119" s="30" t="s">
        <v>41</v>
      </c>
      <c r="B119" s="23" t="s">
        <v>11</v>
      </c>
      <c r="C119" s="11">
        <f>C120+C121+C122+C123</f>
        <v>16920.45</v>
      </c>
      <c r="D119" s="11">
        <f>D120+D121+D122+D123</f>
        <v>18134.86</v>
      </c>
      <c r="E119" s="11">
        <f t="shared" ref="E119:E123" si="17">D119-C119</f>
        <v>1214.4099999999999</v>
      </c>
      <c r="F119" s="47"/>
    </row>
    <row r="120" spans="1:6" x14ac:dyDescent="0.25">
      <c r="A120" s="30"/>
      <c r="B120" s="23" t="s">
        <v>12</v>
      </c>
      <c r="C120" s="12">
        <v>0</v>
      </c>
      <c r="D120" s="12"/>
      <c r="E120" s="11">
        <f t="shared" si="17"/>
        <v>0</v>
      </c>
      <c r="F120" s="48"/>
    </row>
    <row r="121" spans="1:6" x14ac:dyDescent="0.25">
      <c r="A121" s="30"/>
      <c r="B121" s="23" t="s">
        <v>13</v>
      </c>
      <c r="C121" s="12">
        <v>0</v>
      </c>
      <c r="D121" s="12">
        <v>0</v>
      </c>
      <c r="E121" s="11">
        <f t="shared" si="17"/>
        <v>0</v>
      </c>
      <c r="F121" s="48"/>
    </row>
    <row r="122" spans="1:6" ht="25.5" x14ac:dyDescent="0.25">
      <c r="A122" s="30"/>
      <c r="B122" s="23" t="s">
        <v>14</v>
      </c>
      <c r="C122" s="12">
        <v>16160.45</v>
      </c>
      <c r="D122" s="12">
        <v>17142.330000000002</v>
      </c>
      <c r="E122" s="11">
        <f t="shared" si="17"/>
        <v>981.88000000000102</v>
      </c>
      <c r="F122" s="48"/>
    </row>
    <row r="123" spans="1:6" x14ac:dyDescent="0.25">
      <c r="A123" s="30"/>
      <c r="B123" s="23" t="s">
        <v>15</v>
      </c>
      <c r="C123" s="12">
        <v>760</v>
      </c>
      <c r="D123" s="12">
        <v>992.53</v>
      </c>
      <c r="E123" s="11">
        <f t="shared" si="17"/>
        <v>232.52999999999997</v>
      </c>
      <c r="F123" s="49"/>
    </row>
    <row r="124" spans="1:6" ht="15" customHeight="1" x14ac:dyDescent="0.25">
      <c r="A124" s="30" t="s">
        <v>62</v>
      </c>
      <c r="B124" s="13" t="s">
        <v>11</v>
      </c>
      <c r="C124" s="11">
        <f>C125+C126+C127+C128</f>
        <v>16825.45</v>
      </c>
      <c r="D124" s="11">
        <f>D125+D126+D127+D128</f>
        <v>18041.094799999999</v>
      </c>
      <c r="E124" s="11">
        <f t="shared" ref="E124:E128" si="18">D124-C124</f>
        <v>1215.6447999999982</v>
      </c>
      <c r="F124" s="47" t="s">
        <v>88</v>
      </c>
    </row>
    <row r="125" spans="1:6" x14ac:dyDescent="0.25">
      <c r="A125" s="30"/>
      <c r="B125" s="13" t="s">
        <v>12</v>
      </c>
      <c r="C125" s="12">
        <v>0</v>
      </c>
      <c r="D125" s="12"/>
      <c r="E125" s="11">
        <f t="shared" si="18"/>
        <v>0</v>
      </c>
      <c r="F125" s="48"/>
    </row>
    <row r="126" spans="1:6" x14ac:dyDescent="0.25">
      <c r="A126" s="30"/>
      <c r="B126" s="13" t="s">
        <v>13</v>
      </c>
      <c r="C126" s="12">
        <v>0</v>
      </c>
      <c r="D126" s="12">
        <v>0</v>
      </c>
      <c r="E126" s="11">
        <f t="shared" si="18"/>
        <v>0</v>
      </c>
      <c r="F126" s="48"/>
    </row>
    <row r="127" spans="1:6" ht="25.5" x14ac:dyDescent="0.25">
      <c r="A127" s="30"/>
      <c r="B127" s="13" t="s">
        <v>14</v>
      </c>
      <c r="C127" s="12">
        <v>16065.45</v>
      </c>
      <c r="D127" s="12">
        <v>17048.5648</v>
      </c>
      <c r="E127" s="11">
        <f t="shared" si="18"/>
        <v>983.11479999999938</v>
      </c>
      <c r="F127" s="48"/>
    </row>
    <row r="128" spans="1:6" x14ac:dyDescent="0.25">
      <c r="A128" s="30"/>
      <c r="B128" s="13" t="s">
        <v>15</v>
      </c>
      <c r="C128" s="12">
        <v>760</v>
      </c>
      <c r="D128" s="12">
        <v>992.53</v>
      </c>
      <c r="E128" s="11">
        <f t="shared" si="18"/>
        <v>232.52999999999997</v>
      </c>
      <c r="F128" s="49"/>
    </row>
    <row r="129" spans="1:6" ht="15" customHeight="1" x14ac:dyDescent="0.25">
      <c r="A129" s="30" t="s">
        <v>63</v>
      </c>
      <c r="B129" s="13" t="s">
        <v>11</v>
      </c>
      <c r="C129" s="11">
        <f>C130+C131+C132+C133</f>
        <v>95</v>
      </c>
      <c r="D129" s="11">
        <f>D130+D131+D132+D133</f>
        <v>93.768379999999993</v>
      </c>
      <c r="E129" s="11">
        <f t="shared" ref="E129:E133" si="19">D129-C129</f>
        <v>-1.2316200000000066</v>
      </c>
      <c r="F129" s="26" t="s">
        <v>64</v>
      </c>
    </row>
    <row r="130" spans="1:6" x14ac:dyDescent="0.25">
      <c r="A130" s="30"/>
      <c r="B130" s="13" t="s">
        <v>12</v>
      </c>
      <c r="C130" s="12">
        <v>0</v>
      </c>
      <c r="D130" s="12"/>
      <c r="E130" s="11">
        <f t="shared" si="19"/>
        <v>0</v>
      </c>
      <c r="F130" s="27"/>
    </row>
    <row r="131" spans="1:6" x14ac:dyDescent="0.25">
      <c r="A131" s="30"/>
      <c r="B131" s="13" t="s">
        <v>13</v>
      </c>
      <c r="C131" s="12">
        <v>0</v>
      </c>
      <c r="D131" s="12">
        <v>0</v>
      </c>
      <c r="E131" s="11">
        <f t="shared" si="19"/>
        <v>0</v>
      </c>
      <c r="F131" s="27"/>
    </row>
    <row r="132" spans="1:6" ht="25.5" x14ac:dyDescent="0.25">
      <c r="A132" s="30"/>
      <c r="B132" s="13" t="s">
        <v>14</v>
      </c>
      <c r="C132" s="12">
        <v>95</v>
      </c>
      <c r="D132" s="12">
        <v>93.768379999999993</v>
      </c>
      <c r="E132" s="11">
        <f t="shared" si="19"/>
        <v>-1.2316200000000066</v>
      </c>
      <c r="F132" s="27"/>
    </row>
    <row r="133" spans="1:6" ht="18" customHeight="1" x14ac:dyDescent="0.25">
      <c r="A133" s="30"/>
      <c r="B133" s="13" t="s">
        <v>15</v>
      </c>
      <c r="C133" s="12">
        <v>0</v>
      </c>
      <c r="D133" s="12">
        <v>0</v>
      </c>
      <c r="E133" s="11">
        <f t="shared" si="19"/>
        <v>0</v>
      </c>
      <c r="F133" s="28"/>
    </row>
    <row r="134" spans="1:6" ht="28.5" customHeight="1" x14ac:dyDescent="0.25">
      <c r="A134" s="34" t="s">
        <v>65</v>
      </c>
      <c r="B134" s="34"/>
      <c r="C134" s="34"/>
      <c r="D134" s="34"/>
      <c r="E134" s="34"/>
      <c r="F134" s="34"/>
    </row>
    <row r="135" spans="1:6" ht="15" customHeight="1" x14ac:dyDescent="0.25">
      <c r="A135" s="69" t="s">
        <v>42</v>
      </c>
      <c r="B135" s="23" t="s">
        <v>11</v>
      </c>
      <c r="C135" s="11">
        <f>C136+C137+C138+C139</f>
        <v>43959</v>
      </c>
      <c r="D135" s="11">
        <f>D136+D137+D138+D139</f>
        <v>41320.719999999994</v>
      </c>
      <c r="E135" s="11">
        <f t="shared" ref="E135:E139" si="20">D135-C135</f>
        <v>-2638.2800000000061</v>
      </c>
      <c r="F135" s="47" t="s">
        <v>89</v>
      </c>
    </row>
    <row r="136" spans="1:6" x14ac:dyDescent="0.25">
      <c r="A136" s="70"/>
      <c r="B136" s="23" t="s">
        <v>12</v>
      </c>
      <c r="C136" s="12">
        <v>0</v>
      </c>
      <c r="D136" s="12"/>
      <c r="E136" s="11">
        <f t="shared" si="20"/>
        <v>0</v>
      </c>
      <c r="F136" s="48"/>
    </row>
    <row r="137" spans="1:6" x14ac:dyDescent="0.25">
      <c r="A137" s="70"/>
      <c r="B137" s="23" t="s">
        <v>13</v>
      </c>
      <c r="C137" s="12">
        <v>1147.4100000000001</v>
      </c>
      <c r="D137" s="12">
        <v>0</v>
      </c>
      <c r="E137" s="11">
        <f t="shared" si="20"/>
        <v>-1147.4100000000001</v>
      </c>
      <c r="F137" s="48"/>
    </row>
    <row r="138" spans="1:6" ht="25.5" x14ac:dyDescent="0.25">
      <c r="A138" s="70"/>
      <c r="B138" s="23" t="s">
        <v>14</v>
      </c>
      <c r="C138" s="12">
        <v>40311.589999999997</v>
      </c>
      <c r="D138" s="12">
        <v>38186.019999999997</v>
      </c>
      <c r="E138" s="11">
        <f t="shared" si="20"/>
        <v>-2125.5699999999997</v>
      </c>
      <c r="F138" s="48"/>
    </row>
    <row r="139" spans="1:6" x14ac:dyDescent="0.25">
      <c r="A139" s="71"/>
      <c r="B139" s="23" t="s">
        <v>15</v>
      </c>
      <c r="C139" s="12">
        <v>2500</v>
      </c>
      <c r="D139" s="12">
        <v>3134.7</v>
      </c>
      <c r="E139" s="11">
        <f t="shared" si="20"/>
        <v>634.69999999999982</v>
      </c>
      <c r="F139" s="49"/>
    </row>
    <row r="140" spans="1:6" ht="15" customHeight="1" x14ac:dyDescent="0.25">
      <c r="A140" s="69" t="s">
        <v>96</v>
      </c>
      <c r="B140" s="13" t="s">
        <v>11</v>
      </c>
      <c r="C140" s="11">
        <f>C141+C142+C143+C144</f>
        <v>42500</v>
      </c>
      <c r="D140" s="11">
        <f>D141+D142+D143+D144</f>
        <v>41034.106529999997</v>
      </c>
      <c r="E140" s="11">
        <f t="shared" ref="E140:E144" si="21">D140-C140</f>
        <v>-1465.8934700000027</v>
      </c>
      <c r="F140" s="47" t="s">
        <v>88</v>
      </c>
    </row>
    <row r="141" spans="1:6" x14ac:dyDescent="0.25">
      <c r="A141" s="70"/>
      <c r="B141" s="13" t="s">
        <v>12</v>
      </c>
      <c r="C141" s="12">
        <v>0</v>
      </c>
      <c r="D141" s="12"/>
      <c r="E141" s="11">
        <f t="shared" si="21"/>
        <v>0</v>
      </c>
      <c r="F141" s="48"/>
    </row>
    <row r="142" spans="1:6" x14ac:dyDescent="0.25">
      <c r="A142" s="70"/>
      <c r="B142" s="13" t="s">
        <v>13</v>
      </c>
      <c r="C142" s="12">
        <v>0</v>
      </c>
      <c r="D142" s="12">
        <v>0</v>
      </c>
      <c r="E142" s="11">
        <f t="shared" si="21"/>
        <v>0</v>
      </c>
      <c r="F142" s="48"/>
    </row>
    <row r="143" spans="1:6" ht="25.5" x14ac:dyDescent="0.25">
      <c r="A143" s="70"/>
      <c r="B143" s="13" t="s">
        <v>14</v>
      </c>
      <c r="C143" s="12">
        <v>40000</v>
      </c>
      <c r="D143" s="12">
        <v>37899.40653</v>
      </c>
      <c r="E143" s="11">
        <f t="shared" si="21"/>
        <v>-2100.5934699999998</v>
      </c>
      <c r="F143" s="48"/>
    </row>
    <row r="144" spans="1:6" x14ac:dyDescent="0.25">
      <c r="A144" s="71"/>
      <c r="B144" s="13" t="s">
        <v>15</v>
      </c>
      <c r="C144" s="12">
        <v>2500</v>
      </c>
      <c r="D144" s="12">
        <v>3134.7</v>
      </c>
      <c r="E144" s="11">
        <f t="shared" si="21"/>
        <v>634.69999999999982</v>
      </c>
      <c r="F144" s="49"/>
    </row>
    <row r="145" spans="1:6" ht="15" customHeight="1" x14ac:dyDescent="0.25">
      <c r="A145" s="25" t="s">
        <v>66</v>
      </c>
      <c r="B145" s="14" t="s">
        <v>11</v>
      </c>
      <c r="C145" s="11">
        <f>C146+C147+C148+C149</f>
        <v>300</v>
      </c>
      <c r="D145" s="11">
        <f>D146+D147+D148+D149</f>
        <v>286.61200000000002</v>
      </c>
      <c r="E145" s="11">
        <f t="shared" ref="E145:E149" si="22">D145-C145</f>
        <v>-13.387999999999977</v>
      </c>
      <c r="F145" s="47" t="s">
        <v>71</v>
      </c>
    </row>
    <row r="146" spans="1:6" x14ac:dyDescent="0.25">
      <c r="A146" s="25"/>
      <c r="B146" s="14" t="s">
        <v>12</v>
      </c>
      <c r="C146" s="12">
        <v>0</v>
      </c>
      <c r="D146" s="12"/>
      <c r="E146" s="11">
        <f t="shared" si="22"/>
        <v>0</v>
      </c>
      <c r="F146" s="48"/>
    </row>
    <row r="147" spans="1:6" x14ac:dyDescent="0.25">
      <c r="A147" s="25"/>
      <c r="B147" s="14" t="s">
        <v>13</v>
      </c>
      <c r="C147" s="12">
        <v>0</v>
      </c>
      <c r="D147" s="12">
        <v>0</v>
      </c>
      <c r="E147" s="11">
        <f t="shared" si="22"/>
        <v>0</v>
      </c>
      <c r="F147" s="48"/>
    </row>
    <row r="148" spans="1:6" ht="25.5" x14ac:dyDescent="0.25">
      <c r="A148" s="25"/>
      <c r="B148" s="14" t="s">
        <v>14</v>
      </c>
      <c r="C148" s="12">
        <v>300</v>
      </c>
      <c r="D148" s="12">
        <v>286.61200000000002</v>
      </c>
      <c r="E148" s="11">
        <f t="shared" si="22"/>
        <v>-13.387999999999977</v>
      </c>
      <c r="F148" s="48"/>
    </row>
    <row r="149" spans="1:6" ht="34.5" customHeight="1" x14ac:dyDescent="0.25">
      <c r="A149" s="25"/>
      <c r="B149" s="14" t="s">
        <v>15</v>
      </c>
      <c r="C149" s="12">
        <v>0</v>
      </c>
      <c r="D149" s="12">
        <v>0</v>
      </c>
      <c r="E149" s="11">
        <f t="shared" si="22"/>
        <v>0</v>
      </c>
      <c r="F149" s="49"/>
    </row>
    <row r="150" spans="1:6" ht="15" customHeight="1" x14ac:dyDescent="0.25">
      <c r="A150" s="25" t="s">
        <v>67</v>
      </c>
      <c r="B150" s="14" t="s">
        <v>11</v>
      </c>
      <c r="C150" s="11">
        <f>C151+C152+C153+C154</f>
        <v>1159</v>
      </c>
      <c r="D150" s="11">
        <f>D151+D152+D153+D154</f>
        <v>0</v>
      </c>
      <c r="E150" s="11">
        <f t="shared" ref="E150:E154" si="23">D150-C150</f>
        <v>-1159</v>
      </c>
      <c r="F150" s="47" t="s">
        <v>22</v>
      </c>
    </row>
    <row r="151" spans="1:6" x14ac:dyDescent="0.25">
      <c r="A151" s="25"/>
      <c r="B151" s="14" t="s">
        <v>12</v>
      </c>
      <c r="C151" s="12">
        <v>0</v>
      </c>
      <c r="D151" s="12"/>
      <c r="E151" s="11">
        <f t="shared" si="23"/>
        <v>0</v>
      </c>
      <c r="F151" s="48"/>
    </row>
    <row r="152" spans="1:6" x14ac:dyDescent="0.25">
      <c r="A152" s="25"/>
      <c r="B152" s="14" t="s">
        <v>13</v>
      </c>
      <c r="C152" s="12">
        <v>1147.4100000000001</v>
      </c>
      <c r="D152" s="12">
        <v>0</v>
      </c>
      <c r="E152" s="11">
        <f t="shared" si="23"/>
        <v>-1147.4100000000001</v>
      </c>
      <c r="F152" s="48"/>
    </row>
    <row r="153" spans="1:6" ht="25.5" x14ac:dyDescent="0.25">
      <c r="A153" s="25"/>
      <c r="B153" s="14" t="s">
        <v>14</v>
      </c>
      <c r="C153" s="12">
        <v>11.59</v>
      </c>
      <c r="D153" s="12">
        <v>0</v>
      </c>
      <c r="E153" s="11">
        <f t="shared" si="23"/>
        <v>-11.59</v>
      </c>
      <c r="F153" s="48"/>
    </row>
    <row r="154" spans="1:6" ht="30" customHeight="1" x14ac:dyDescent="0.25">
      <c r="A154" s="25"/>
      <c r="B154" s="14" t="s">
        <v>15</v>
      </c>
      <c r="C154" s="12">
        <v>0</v>
      </c>
      <c r="D154" s="12">
        <v>0</v>
      </c>
      <c r="E154" s="11">
        <f t="shared" si="23"/>
        <v>0</v>
      </c>
      <c r="F154" s="49"/>
    </row>
    <row r="155" spans="1:6" ht="30.75" customHeight="1" x14ac:dyDescent="0.25">
      <c r="A155" s="29" t="s">
        <v>44</v>
      </c>
      <c r="B155" s="29"/>
      <c r="C155" s="29"/>
      <c r="D155" s="29"/>
      <c r="E155" s="29"/>
      <c r="F155" s="29"/>
    </row>
    <row r="156" spans="1:6" ht="15" customHeight="1" x14ac:dyDescent="0.25">
      <c r="A156" s="30" t="s">
        <v>44</v>
      </c>
      <c r="B156" s="23" t="s">
        <v>11</v>
      </c>
      <c r="C156" s="11">
        <f>C157+C158+C159+C160</f>
        <v>3665.34</v>
      </c>
      <c r="D156" s="11">
        <f>D157+D158+D159+D160</f>
        <v>2322.77</v>
      </c>
      <c r="E156" s="11">
        <f t="shared" ref="E156:E160" si="24">D156-C156</f>
        <v>-1342.5700000000002</v>
      </c>
      <c r="F156" s="47"/>
    </row>
    <row r="157" spans="1:6" x14ac:dyDescent="0.25">
      <c r="A157" s="30"/>
      <c r="B157" s="23" t="s">
        <v>12</v>
      </c>
      <c r="C157" s="12">
        <v>0</v>
      </c>
      <c r="D157" s="12">
        <v>445.75</v>
      </c>
      <c r="E157" s="11">
        <f t="shared" si="24"/>
        <v>445.75</v>
      </c>
      <c r="F157" s="48"/>
    </row>
    <row r="158" spans="1:6" x14ac:dyDescent="0.25">
      <c r="A158" s="30"/>
      <c r="B158" s="23" t="s">
        <v>13</v>
      </c>
      <c r="C158" s="12">
        <v>628.99</v>
      </c>
      <c r="D158" s="12">
        <v>84.91</v>
      </c>
      <c r="E158" s="11">
        <f t="shared" si="24"/>
        <v>-544.08000000000004</v>
      </c>
      <c r="F158" s="48"/>
    </row>
    <row r="159" spans="1:6" ht="25.5" x14ac:dyDescent="0.25">
      <c r="A159" s="30"/>
      <c r="B159" s="23" t="s">
        <v>14</v>
      </c>
      <c r="C159" s="12">
        <v>3036.35</v>
      </c>
      <c r="D159" s="12">
        <v>1792.11</v>
      </c>
      <c r="E159" s="11">
        <f t="shared" si="24"/>
        <v>-1244.24</v>
      </c>
      <c r="F159" s="48"/>
    </row>
    <row r="160" spans="1:6" ht="12.75" customHeight="1" x14ac:dyDescent="0.25">
      <c r="A160" s="30"/>
      <c r="B160" s="23" t="s">
        <v>15</v>
      </c>
      <c r="C160" s="12">
        <v>0</v>
      </c>
      <c r="D160" s="12">
        <v>0</v>
      </c>
      <c r="E160" s="11">
        <f t="shared" si="24"/>
        <v>0</v>
      </c>
      <c r="F160" s="49"/>
    </row>
    <row r="161" spans="1:6" ht="15" customHeight="1" x14ac:dyDescent="0.25">
      <c r="A161" s="25" t="s">
        <v>68</v>
      </c>
      <c r="B161" s="14" t="s">
        <v>11</v>
      </c>
      <c r="C161" s="11">
        <f>C162+C163+C164+C165</f>
        <v>3000</v>
      </c>
      <c r="D161" s="11">
        <f>D162+D163+D164+D165</f>
        <v>1405.7851499999999</v>
      </c>
      <c r="E161" s="11">
        <f t="shared" ref="E161:E165" si="25">D161-C161</f>
        <v>-1594.2148500000001</v>
      </c>
      <c r="F161" s="47" t="s">
        <v>70</v>
      </c>
    </row>
    <row r="162" spans="1:6" x14ac:dyDescent="0.25">
      <c r="A162" s="25"/>
      <c r="B162" s="14" t="s">
        <v>12</v>
      </c>
      <c r="C162" s="12">
        <v>0</v>
      </c>
      <c r="D162" s="12"/>
      <c r="E162" s="11">
        <f t="shared" si="25"/>
        <v>0</v>
      </c>
      <c r="F162" s="48"/>
    </row>
    <row r="163" spans="1:6" x14ac:dyDescent="0.25">
      <c r="A163" s="25"/>
      <c r="B163" s="14" t="s">
        <v>13</v>
      </c>
      <c r="C163" s="12">
        <v>0</v>
      </c>
      <c r="D163" s="12">
        <v>0</v>
      </c>
      <c r="E163" s="11">
        <f t="shared" si="25"/>
        <v>0</v>
      </c>
      <c r="F163" s="48"/>
    </row>
    <row r="164" spans="1:6" ht="25.5" x14ac:dyDescent="0.25">
      <c r="A164" s="25"/>
      <c r="B164" s="14" t="s">
        <v>14</v>
      </c>
      <c r="C164" s="12">
        <v>3000</v>
      </c>
      <c r="D164" s="12">
        <v>1405.7851499999999</v>
      </c>
      <c r="E164" s="11">
        <f t="shared" si="25"/>
        <v>-1594.2148500000001</v>
      </c>
      <c r="F164" s="48"/>
    </row>
    <row r="165" spans="1:6" ht="24" customHeight="1" x14ac:dyDescent="0.25">
      <c r="A165" s="25"/>
      <c r="B165" s="14" t="s">
        <v>15</v>
      </c>
      <c r="C165" s="12">
        <v>0</v>
      </c>
      <c r="D165" s="12">
        <v>0</v>
      </c>
      <c r="E165" s="11">
        <f t="shared" si="25"/>
        <v>0</v>
      </c>
      <c r="F165" s="49"/>
    </row>
    <row r="166" spans="1:6" ht="15" customHeight="1" x14ac:dyDescent="0.25">
      <c r="A166" s="25" t="s">
        <v>69</v>
      </c>
      <c r="B166" s="14" t="s">
        <v>11</v>
      </c>
      <c r="C166" s="11">
        <f>C167+C168+C169+C170</f>
        <v>665.34</v>
      </c>
      <c r="D166" s="11">
        <f>D167+D168+D169+D170</f>
        <v>916.98</v>
      </c>
      <c r="E166" s="11">
        <f t="shared" ref="E166:E170" si="26">D166-C166</f>
        <v>251.64</v>
      </c>
      <c r="F166" s="47" t="s">
        <v>72</v>
      </c>
    </row>
    <row r="167" spans="1:6" x14ac:dyDescent="0.25">
      <c r="A167" s="25"/>
      <c r="B167" s="14" t="s">
        <v>12</v>
      </c>
      <c r="C167" s="12">
        <v>0</v>
      </c>
      <c r="D167" s="12">
        <v>445.75</v>
      </c>
      <c r="E167" s="11">
        <f t="shared" si="26"/>
        <v>445.75</v>
      </c>
      <c r="F167" s="48"/>
    </row>
    <row r="168" spans="1:6" x14ac:dyDescent="0.25">
      <c r="A168" s="25"/>
      <c r="B168" s="14" t="s">
        <v>13</v>
      </c>
      <c r="C168" s="12">
        <v>628.99</v>
      </c>
      <c r="D168" s="12">
        <v>84.91</v>
      </c>
      <c r="E168" s="11">
        <f t="shared" si="26"/>
        <v>-544.08000000000004</v>
      </c>
      <c r="F168" s="48"/>
    </row>
    <row r="169" spans="1:6" ht="25.5" x14ac:dyDescent="0.25">
      <c r="A169" s="25"/>
      <c r="B169" s="14" t="s">
        <v>14</v>
      </c>
      <c r="C169" s="12">
        <v>36.35</v>
      </c>
      <c r="D169" s="12">
        <v>386.32</v>
      </c>
      <c r="E169" s="11">
        <f t="shared" si="26"/>
        <v>349.96999999999997</v>
      </c>
      <c r="F169" s="48"/>
    </row>
    <row r="170" spans="1:6" ht="63.75" customHeight="1" x14ac:dyDescent="0.25">
      <c r="A170" s="25"/>
      <c r="B170" s="14" t="s">
        <v>15</v>
      </c>
      <c r="C170" s="12">
        <v>0</v>
      </c>
      <c r="D170" s="12">
        <v>0</v>
      </c>
      <c r="E170" s="11">
        <f t="shared" si="26"/>
        <v>0</v>
      </c>
      <c r="F170" s="49"/>
    </row>
    <row r="171" spans="1:6" ht="13.5" customHeight="1" x14ac:dyDescent="0.25">
      <c r="A171" s="46" t="s">
        <v>73</v>
      </c>
      <c r="B171" s="46"/>
      <c r="C171" s="46"/>
      <c r="D171" s="46"/>
      <c r="E171" s="46"/>
      <c r="F171" s="46"/>
    </row>
    <row r="172" spans="1:6" ht="30" x14ac:dyDescent="0.25">
      <c r="A172" s="2" t="s">
        <v>0</v>
      </c>
      <c r="B172" s="37" t="s">
        <v>1</v>
      </c>
      <c r="C172" s="37"/>
      <c r="D172" s="37" t="s">
        <v>2</v>
      </c>
      <c r="E172" s="37"/>
      <c r="F172" s="6" t="s">
        <v>3</v>
      </c>
    </row>
    <row r="173" spans="1:6" x14ac:dyDescent="0.25">
      <c r="A173" s="37" t="s">
        <v>4</v>
      </c>
      <c r="B173" s="37"/>
      <c r="C173" s="37"/>
      <c r="D173" s="37"/>
      <c r="E173" s="37"/>
      <c r="F173" s="37"/>
    </row>
    <row r="174" spans="1:6" x14ac:dyDescent="0.25">
      <c r="A174" s="3"/>
      <c r="B174" s="37"/>
      <c r="C174" s="37"/>
      <c r="D174" s="37"/>
      <c r="E174" s="37"/>
      <c r="F174" s="3"/>
    </row>
    <row r="175" spans="1:6" x14ac:dyDescent="0.25">
      <c r="A175" s="37" t="s">
        <v>5</v>
      </c>
      <c r="B175" s="37"/>
      <c r="C175" s="37"/>
      <c r="D175" s="37"/>
      <c r="E175" s="37"/>
      <c r="F175" s="37"/>
    </row>
    <row r="176" spans="1:6" x14ac:dyDescent="0.25">
      <c r="A176" s="19"/>
      <c r="B176" s="44"/>
      <c r="C176" s="45"/>
      <c r="D176" s="44"/>
      <c r="E176" s="45"/>
      <c r="F176" s="19"/>
    </row>
    <row r="177" spans="1:6" x14ac:dyDescent="0.25">
      <c r="A177" s="37" t="s">
        <v>6</v>
      </c>
      <c r="B177" s="37"/>
      <c r="C177" s="37"/>
      <c r="D177" s="37"/>
      <c r="E177" s="37"/>
      <c r="F177" s="37"/>
    </row>
    <row r="178" spans="1:6" ht="18" customHeight="1" x14ac:dyDescent="0.25">
      <c r="A178" s="37" t="s">
        <v>34</v>
      </c>
      <c r="B178" s="37"/>
      <c r="C178" s="37"/>
      <c r="D178" s="37"/>
      <c r="E178" s="37"/>
      <c r="F178" s="37"/>
    </row>
    <row r="179" spans="1:6" ht="106.5" customHeight="1" x14ac:dyDescent="0.25">
      <c r="A179" s="9" t="s">
        <v>35</v>
      </c>
      <c r="B179" s="43">
        <v>1</v>
      </c>
      <c r="C179" s="43"/>
      <c r="D179" s="43">
        <v>0</v>
      </c>
      <c r="E179" s="43"/>
      <c r="F179" s="2" t="s">
        <v>22</v>
      </c>
    </row>
    <row r="180" spans="1:6" x14ac:dyDescent="0.25">
      <c r="A180" s="39" t="s">
        <v>26</v>
      </c>
      <c r="B180" s="39"/>
      <c r="C180" s="39"/>
      <c r="D180" s="39"/>
      <c r="E180" s="39"/>
      <c r="F180" s="39"/>
    </row>
    <row r="181" spans="1:6" ht="75" x14ac:dyDescent="0.25">
      <c r="A181" s="2" t="s">
        <v>31</v>
      </c>
      <c r="B181" s="37">
        <v>50</v>
      </c>
      <c r="C181" s="37"/>
      <c r="D181" s="37">
        <v>41.2</v>
      </c>
      <c r="E181" s="37"/>
      <c r="F181" s="9" t="s">
        <v>74</v>
      </c>
    </row>
    <row r="182" spans="1:6" x14ac:dyDescent="0.25">
      <c r="A182" s="40" t="s">
        <v>36</v>
      </c>
      <c r="B182" s="40"/>
      <c r="C182" s="40"/>
      <c r="D182" s="40"/>
      <c r="E182" s="40"/>
      <c r="F182" s="40"/>
    </row>
    <row r="183" spans="1:6" ht="48" customHeight="1" x14ac:dyDescent="0.25">
      <c r="A183" s="21" t="s">
        <v>99</v>
      </c>
      <c r="B183" s="35">
        <v>5</v>
      </c>
      <c r="C183" s="35"/>
      <c r="D183" s="35">
        <v>0</v>
      </c>
      <c r="E183" s="35"/>
      <c r="F183" s="21" t="s">
        <v>57</v>
      </c>
    </row>
    <row r="184" spans="1:6" ht="42" customHeight="1" x14ac:dyDescent="0.25">
      <c r="A184" s="9" t="s">
        <v>97</v>
      </c>
      <c r="B184" s="53" t="s">
        <v>86</v>
      </c>
      <c r="C184" s="54"/>
      <c r="D184" s="53">
        <v>2</v>
      </c>
      <c r="E184" s="54"/>
      <c r="F184" s="9"/>
    </row>
    <row r="185" spans="1:6" ht="30.75" customHeight="1" x14ac:dyDescent="0.25">
      <c r="A185" s="41" t="s">
        <v>38</v>
      </c>
      <c r="B185" s="41"/>
      <c r="C185" s="41"/>
      <c r="D185" s="41"/>
      <c r="E185" s="41"/>
      <c r="F185" s="41"/>
    </row>
    <row r="186" spans="1:6" ht="46.5" customHeight="1" x14ac:dyDescent="0.25">
      <c r="A186" s="21" t="s">
        <v>92</v>
      </c>
      <c r="B186" s="35">
        <v>1</v>
      </c>
      <c r="C186" s="35"/>
      <c r="D186" s="35">
        <v>0</v>
      </c>
      <c r="E186" s="35"/>
      <c r="F186" s="21" t="s">
        <v>57</v>
      </c>
    </row>
    <row r="187" spans="1:6" ht="49.5" customHeight="1" x14ac:dyDescent="0.25">
      <c r="A187" s="42" t="s">
        <v>42</v>
      </c>
      <c r="B187" s="42"/>
      <c r="C187" s="42"/>
      <c r="D187" s="42"/>
      <c r="E187" s="42"/>
      <c r="F187" s="42"/>
    </row>
    <row r="188" spans="1:6" ht="60" customHeight="1" x14ac:dyDescent="0.25">
      <c r="A188" s="21" t="s">
        <v>100</v>
      </c>
      <c r="B188" s="35">
        <v>1</v>
      </c>
      <c r="C188" s="35"/>
      <c r="D188" s="35">
        <v>0</v>
      </c>
      <c r="E188" s="35"/>
      <c r="F188" s="21" t="s">
        <v>57</v>
      </c>
    </row>
    <row r="189" spans="1:6" ht="42" customHeight="1" x14ac:dyDescent="0.25">
      <c r="A189" s="41" t="s">
        <v>44</v>
      </c>
      <c r="B189" s="41"/>
      <c r="C189" s="41"/>
      <c r="D189" s="41"/>
      <c r="E189" s="41"/>
      <c r="F189" s="41"/>
    </row>
    <row r="190" spans="1:6" ht="89.25" customHeight="1" x14ac:dyDescent="0.25">
      <c r="A190" s="21" t="s">
        <v>43</v>
      </c>
      <c r="B190" s="35">
        <v>3</v>
      </c>
      <c r="C190" s="35"/>
      <c r="D190" s="35">
        <v>0</v>
      </c>
      <c r="E190" s="35"/>
      <c r="F190" s="21" t="s">
        <v>57</v>
      </c>
    </row>
    <row r="191" spans="1:6" ht="73.5" customHeight="1" x14ac:dyDescent="0.25">
      <c r="A191" s="21" t="s">
        <v>76</v>
      </c>
      <c r="B191" s="35">
        <v>4</v>
      </c>
      <c r="C191" s="35"/>
      <c r="D191" s="35">
        <v>0</v>
      </c>
      <c r="E191" s="35"/>
      <c r="F191" s="21" t="s">
        <v>57</v>
      </c>
    </row>
    <row r="192" spans="1:6" ht="15.75" customHeight="1" x14ac:dyDescent="0.25">
      <c r="A192" s="37" t="s">
        <v>7</v>
      </c>
      <c r="B192" s="37"/>
      <c r="C192" s="37"/>
      <c r="D192" s="37"/>
      <c r="E192" s="37"/>
      <c r="F192" s="37"/>
    </row>
    <row r="193" spans="1:6" ht="36" customHeight="1" x14ac:dyDescent="0.25">
      <c r="A193" s="18" t="s">
        <v>8</v>
      </c>
      <c r="B193" s="18" t="s">
        <v>9</v>
      </c>
      <c r="C193" s="18" t="s">
        <v>1</v>
      </c>
      <c r="D193" s="18" t="s">
        <v>2</v>
      </c>
      <c r="E193" s="7" t="s">
        <v>10</v>
      </c>
      <c r="F193" s="7" t="s">
        <v>3</v>
      </c>
    </row>
    <row r="194" spans="1:6" ht="27" customHeight="1" x14ac:dyDescent="0.25">
      <c r="A194" s="64" t="s">
        <v>45</v>
      </c>
      <c r="B194" s="64"/>
      <c r="C194" s="64"/>
      <c r="D194" s="64"/>
      <c r="E194" s="64"/>
      <c r="F194" s="64"/>
    </row>
    <row r="195" spans="1:6" ht="24.75" customHeight="1" x14ac:dyDescent="0.25">
      <c r="A195" s="64" t="s">
        <v>27</v>
      </c>
      <c r="B195" s="64"/>
      <c r="C195" s="64"/>
      <c r="D195" s="64"/>
      <c r="E195" s="64"/>
      <c r="F195" s="64"/>
    </row>
    <row r="196" spans="1:6" x14ac:dyDescent="0.25">
      <c r="A196" s="25" t="s">
        <v>27</v>
      </c>
      <c r="B196" s="23" t="s">
        <v>11</v>
      </c>
      <c r="C196" s="11">
        <f>C197+C198+C199+C200</f>
        <v>486985.33</v>
      </c>
      <c r="D196" s="11">
        <f>D197+D198+D199+D200</f>
        <v>0</v>
      </c>
      <c r="E196" s="11">
        <f t="shared" ref="E196:E199" si="27">D196-C196</f>
        <v>-486985.33</v>
      </c>
      <c r="F196" s="36"/>
    </row>
    <row r="197" spans="1:6" x14ac:dyDescent="0.25">
      <c r="A197" s="25"/>
      <c r="B197" s="23" t="s">
        <v>12</v>
      </c>
      <c r="C197" s="11">
        <v>0</v>
      </c>
      <c r="D197" s="11">
        <v>0</v>
      </c>
      <c r="E197" s="11">
        <f t="shared" si="27"/>
        <v>0</v>
      </c>
      <c r="F197" s="36"/>
    </row>
    <row r="198" spans="1:6" x14ac:dyDescent="0.25">
      <c r="A198" s="25"/>
      <c r="B198" s="23" t="s">
        <v>13</v>
      </c>
      <c r="C198" s="11">
        <v>484300.4</v>
      </c>
      <c r="D198" s="11">
        <v>0</v>
      </c>
      <c r="E198" s="11">
        <f t="shared" si="27"/>
        <v>-484300.4</v>
      </c>
      <c r="F198" s="36"/>
    </row>
    <row r="199" spans="1:6" ht="25.5" x14ac:dyDescent="0.25">
      <c r="A199" s="25"/>
      <c r="B199" s="23" t="s">
        <v>14</v>
      </c>
      <c r="C199" s="11">
        <v>2684.93</v>
      </c>
      <c r="D199" s="11">
        <v>0</v>
      </c>
      <c r="E199" s="11">
        <f t="shared" si="27"/>
        <v>-2684.93</v>
      </c>
      <c r="F199" s="36"/>
    </row>
    <row r="200" spans="1:6" x14ac:dyDescent="0.25">
      <c r="A200" s="25"/>
      <c r="B200" s="23" t="s">
        <v>15</v>
      </c>
      <c r="C200" s="11">
        <v>0</v>
      </c>
      <c r="D200" s="11">
        <v>0</v>
      </c>
      <c r="E200" s="11">
        <f>D200-C200</f>
        <v>0</v>
      </c>
      <c r="F200" s="36"/>
    </row>
    <row r="201" spans="1:6" x14ac:dyDescent="0.25">
      <c r="A201" s="25" t="s">
        <v>47</v>
      </c>
      <c r="B201" s="17" t="s">
        <v>11</v>
      </c>
      <c r="C201" s="11">
        <f>C202+C203+C204+C205</f>
        <v>486985.33</v>
      </c>
      <c r="D201" s="11">
        <f>D202+D203+D204+D205</f>
        <v>0</v>
      </c>
      <c r="E201" s="11">
        <f t="shared" ref="E201:E204" si="28">D201-C201</f>
        <v>-486985.33</v>
      </c>
      <c r="F201" s="36" t="s">
        <v>48</v>
      </c>
    </row>
    <row r="202" spans="1:6" x14ac:dyDescent="0.25">
      <c r="A202" s="25"/>
      <c r="B202" s="17" t="s">
        <v>12</v>
      </c>
      <c r="C202" s="11">
        <v>0</v>
      </c>
      <c r="D202" s="11">
        <v>0</v>
      </c>
      <c r="E202" s="11">
        <f t="shared" si="28"/>
        <v>0</v>
      </c>
      <c r="F202" s="36"/>
    </row>
    <row r="203" spans="1:6" x14ac:dyDescent="0.25">
      <c r="A203" s="25"/>
      <c r="B203" s="17" t="s">
        <v>13</v>
      </c>
      <c r="C203" s="11">
        <v>484300.4</v>
      </c>
      <c r="D203" s="11">
        <v>0</v>
      </c>
      <c r="E203" s="11">
        <f t="shared" si="28"/>
        <v>-484300.4</v>
      </c>
      <c r="F203" s="36"/>
    </row>
    <row r="204" spans="1:6" ht="25.5" x14ac:dyDescent="0.25">
      <c r="A204" s="25"/>
      <c r="B204" s="17" t="s">
        <v>14</v>
      </c>
      <c r="C204" s="11">
        <v>2684.93</v>
      </c>
      <c r="D204" s="11">
        <v>0</v>
      </c>
      <c r="E204" s="11">
        <f t="shared" si="28"/>
        <v>-2684.93</v>
      </c>
      <c r="F204" s="36"/>
    </row>
    <row r="205" spans="1:6" x14ac:dyDescent="0.25">
      <c r="A205" s="25"/>
      <c r="B205" s="17" t="s">
        <v>15</v>
      </c>
      <c r="C205" s="11">
        <v>0</v>
      </c>
      <c r="D205" s="11">
        <v>0</v>
      </c>
      <c r="E205" s="11">
        <f>D205-C205</f>
        <v>0</v>
      </c>
      <c r="F205" s="36"/>
    </row>
    <row r="206" spans="1:6" ht="31.5" customHeight="1" x14ac:dyDescent="0.25">
      <c r="A206" s="37" t="s">
        <v>26</v>
      </c>
      <c r="B206" s="38"/>
      <c r="C206" s="38"/>
      <c r="D206" s="38"/>
      <c r="E206" s="38"/>
      <c r="F206" s="38"/>
    </row>
    <row r="207" spans="1:6" x14ac:dyDescent="0.25">
      <c r="A207" s="25" t="s">
        <v>26</v>
      </c>
      <c r="B207" s="23" t="s">
        <v>11</v>
      </c>
      <c r="C207" s="11">
        <f>C208+C209+C210+C211</f>
        <v>0</v>
      </c>
      <c r="D207" s="11">
        <f>D208+D209+D210+D211</f>
        <v>99427.900000000009</v>
      </c>
      <c r="E207" s="11">
        <f t="shared" ref="E207:E210" si="29">D207-C207</f>
        <v>99427.900000000009</v>
      </c>
      <c r="F207" s="36"/>
    </row>
    <row r="208" spans="1:6" x14ac:dyDescent="0.25">
      <c r="A208" s="25"/>
      <c r="B208" s="23" t="s">
        <v>12</v>
      </c>
      <c r="C208" s="12">
        <v>0</v>
      </c>
      <c r="D208" s="12">
        <v>81382.91</v>
      </c>
      <c r="E208" s="11">
        <f t="shared" si="29"/>
        <v>81382.91</v>
      </c>
      <c r="F208" s="36"/>
    </row>
    <row r="209" spans="1:6" x14ac:dyDescent="0.25">
      <c r="A209" s="25"/>
      <c r="B209" s="23" t="s">
        <v>13</v>
      </c>
      <c r="C209" s="12">
        <v>0</v>
      </c>
      <c r="D209" s="12">
        <v>17864.54</v>
      </c>
      <c r="E209" s="11">
        <f t="shared" si="29"/>
        <v>17864.54</v>
      </c>
      <c r="F209" s="36"/>
    </row>
    <row r="210" spans="1:6" ht="25.5" x14ac:dyDescent="0.25">
      <c r="A210" s="25"/>
      <c r="B210" s="23" t="s">
        <v>14</v>
      </c>
      <c r="C210" s="12">
        <v>0</v>
      </c>
      <c r="D210" s="12">
        <v>180.45</v>
      </c>
      <c r="E210" s="11">
        <f t="shared" si="29"/>
        <v>180.45</v>
      </c>
      <c r="F210" s="36"/>
    </row>
    <row r="211" spans="1:6" ht="31.5" customHeight="1" x14ac:dyDescent="0.25">
      <c r="A211" s="25"/>
      <c r="B211" s="23" t="s">
        <v>15</v>
      </c>
      <c r="C211" s="12">
        <v>0</v>
      </c>
      <c r="D211" s="12">
        <v>0</v>
      </c>
      <c r="E211" s="11">
        <f>D211-C211</f>
        <v>0</v>
      </c>
      <c r="F211" s="36"/>
    </row>
    <row r="212" spans="1:6" ht="23.25" customHeight="1" x14ac:dyDescent="0.25">
      <c r="A212" s="25" t="s">
        <v>47</v>
      </c>
      <c r="B212" s="17" t="s">
        <v>11</v>
      </c>
      <c r="C212" s="11">
        <f>C213+C214+C215+C216</f>
        <v>0</v>
      </c>
      <c r="D212" s="11">
        <f>D213+D214+D215+D216</f>
        <v>99427.900000000009</v>
      </c>
      <c r="E212" s="11">
        <f t="shared" ref="E212:E215" si="30">D212-C212</f>
        <v>99427.900000000009</v>
      </c>
      <c r="F212" s="36" t="s">
        <v>77</v>
      </c>
    </row>
    <row r="213" spans="1:6" ht="20.25" customHeight="1" x14ac:dyDescent="0.25">
      <c r="A213" s="25"/>
      <c r="B213" s="17" t="s">
        <v>12</v>
      </c>
      <c r="C213" s="12">
        <v>0</v>
      </c>
      <c r="D213" s="12">
        <v>81382.91</v>
      </c>
      <c r="E213" s="11">
        <f t="shared" si="30"/>
        <v>81382.91</v>
      </c>
      <c r="F213" s="36"/>
    </row>
    <row r="214" spans="1:6" ht="28.5" customHeight="1" x14ac:dyDescent="0.25">
      <c r="A214" s="25"/>
      <c r="B214" s="17" t="s">
        <v>13</v>
      </c>
      <c r="C214" s="12">
        <v>0</v>
      </c>
      <c r="D214" s="12">
        <v>17864.54</v>
      </c>
      <c r="E214" s="11">
        <f t="shared" si="30"/>
        <v>17864.54</v>
      </c>
      <c r="F214" s="36"/>
    </row>
    <row r="215" spans="1:6" ht="33.75" customHeight="1" x14ac:dyDescent="0.25">
      <c r="A215" s="25"/>
      <c r="B215" s="17" t="s">
        <v>14</v>
      </c>
      <c r="C215" s="12">
        <v>0</v>
      </c>
      <c r="D215" s="12">
        <v>180.45</v>
      </c>
      <c r="E215" s="11">
        <f t="shared" si="30"/>
        <v>180.45</v>
      </c>
      <c r="F215" s="36"/>
    </row>
    <row r="216" spans="1:6" ht="53.25" customHeight="1" x14ac:dyDescent="0.25">
      <c r="A216" s="25"/>
      <c r="B216" s="17" t="s">
        <v>15</v>
      </c>
      <c r="C216" s="12">
        <v>0</v>
      </c>
      <c r="D216" s="12">
        <v>0</v>
      </c>
      <c r="E216" s="11">
        <f>D216-C216</f>
        <v>0</v>
      </c>
      <c r="F216" s="36"/>
    </row>
    <row r="217" spans="1:6" ht="36" customHeight="1" x14ac:dyDescent="0.25">
      <c r="A217" s="50" t="s">
        <v>50</v>
      </c>
      <c r="B217" s="51"/>
      <c r="C217" s="51"/>
      <c r="D217" s="51"/>
      <c r="E217" s="51"/>
      <c r="F217" s="52"/>
    </row>
    <row r="218" spans="1:6" ht="17.25" customHeight="1" x14ac:dyDescent="0.25">
      <c r="A218" s="25" t="s">
        <v>36</v>
      </c>
      <c r="B218" s="23" t="s">
        <v>11</v>
      </c>
      <c r="C218" s="11">
        <f>C219+C220+C221+C222</f>
        <v>117732.43</v>
      </c>
      <c r="D218" s="11">
        <f>D219+D220+D221+D222</f>
        <v>89920.2</v>
      </c>
      <c r="E218" s="11">
        <f t="shared" ref="E218:E221" si="31">D218-C218</f>
        <v>-27812.229999999996</v>
      </c>
      <c r="F218" s="47"/>
    </row>
    <row r="219" spans="1:6" ht="18" customHeight="1" x14ac:dyDescent="0.25">
      <c r="A219" s="25"/>
      <c r="B219" s="23" t="s">
        <v>12</v>
      </c>
      <c r="C219" s="12">
        <v>0</v>
      </c>
      <c r="D219" s="12">
        <v>0</v>
      </c>
      <c r="E219" s="11">
        <f t="shared" si="31"/>
        <v>0</v>
      </c>
      <c r="F219" s="48"/>
    </row>
    <row r="220" spans="1:6" ht="16.5" customHeight="1" x14ac:dyDescent="0.25">
      <c r="A220" s="25"/>
      <c r="B220" s="23" t="s">
        <v>13</v>
      </c>
      <c r="C220" s="12">
        <v>0</v>
      </c>
      <c r="D220" s="12">
        <v>0</v>
      </c>
      <c r="E220" s="11">
        <f t="shared" si="31"/>
        <v>0</v>
      </c>
      <c r="F220" s="48"/>
    </row>
    <row r="221" spans="1:6" ht="31.5" customHeight="1" x14ac:dyDescent="0.25">
      <c r="A221" s="25"/>
      <c r="B221" s="23" t="s">
        <v>14</v>
      </c>
      <c r="C221" s="12">
        <v>107732.43</v>
      </c>
      <c r="D221" s="12">
        <v>79920.2</v>
      </c>
      <c r="E221" s="11">
        <f t="shared" si="31"/>
        <v>-27812.229999999996</v>
      </c>
      <c r="F221" s="48"/>
    </row>
    <row r="222" spans="1:6" x14ac:dyDescent="0.25">
      <c r="A222" s="25"/>
      <c r="B222" s="23" t="s">
        <v>15</v>
      </c>
      <c r="C222" s="12">
        <v>10000</v>
      </c>
      <c r="D222" s="12">
        <v>10000</v>
      </c>
      <c r="E222" s="11">
        <f>D222-C222</f>
        <v>0</v>
      </c>
      <c r="F222" s="49"/>
    </row>
    <row r="223" spans="1:6" ht="17.25" customHeight="1" x14ac:dyDescent="0.25">
      <c r="A223" s="25" t="s">
        <v>51</v>
      </c>
      <c r="B223" s="17" t="s">
        <v>11</v>
      </c>
      <c r="C223" s="11">
        <f>C224+C225+C226+C227</f>
        <v>110752.43</v>
      </c>
      <c r="D223" s="11">
        <f>D224+D225+D226+D227</f>
        <v>88420.202999999994</v>
      </c>
      <c r="E223" s="11">
        <f t="shared" ref="E223:E226" si="32">D223-C223</f>
        <v>-22332.226999999999</v>
      </c>
      <c r="F223" s="47" t="s">
        <v>53</v>
      </c>
    </row>
    <row r="224" spans="1:6" ht="18" customHeight="1" x14ac:dyDescent="0.25">
      <c r="A224" s="25"/>
      <c r="B224" s="17" t="s">
        <v>12</v>
      </c>
      <c r="C224" s="12">
        <v>0</v>
      </c>
      <c r="D224" s="12">
        <v>0</v>
      </c>
      <c r="E224" s="11">
        <f t="shared" si="32"/>
        <v>0</v>
      </c>
      <c r="F224" s="48"/>
    </row>
    <row r="225" spans="1:6" ht="16.5" customHeight="1" x14ac:dyDescent="0.25">
      <c r="A225" s="25"/>
      <c r="B225" s="17" t="s">
        <v>13</v>
      </c>
      <c r="C225" s="12">
        <v>0</v>
      </c>
      <c r="D225" s="12">
        <v>0</v>
      </c>
      <c r="E225" s="11">
        <f t="shared" si="32"/>
        <v>0</v>
      </c>
      <c r="F225" s="48"/>
    </row>
    <row r="226" spans="1:6" ht="31.5" customHeight="1" x14ac:dyDescent="0.25">
      <c r="A226" s="25"/>
      <c r="B226" s="17" t="s">
        <v>14</v>
      </c>
      <c r="C226" s="12">
        <v>100752.43</v>
      </c>
      <c r="D226" s="12">
        <v>78420.202999999994</v>
      </c>
      <c r="E226" s="11">
        <f t="shared" si="32"/>
        <v>-22332.226999999999</v>
      </c>
      <c r="F226" s="48"/>
    </row>
    <row r="227" spans="1:6" x14ac:dyDescent="0.25">
      <c r="A227" s="25"/>
      <c r="B227" s="17" t="s">
        <v>15</v>
      </c>
      <c r="C227" s="12">
        <v>10000</v>
      </c>
      <c r="D227" s="12">
        <v>10000</v>
      </c>
      <c r="E227" s="11">
        <f>D227-C227</f>
        <v>0</v>
      </c>
      <c r="F227" s="49"/>
    </row>
    <row r="228" spans="1:6" x14ac:dyDescent="0.25">
      <c r="A228" s="25" t="s">
        <v>52</v>
      </c>
      <c r="B228" s="17" t="s">
        <v>11</v>
      </c>
      <c r="C228" s="11">
        <f>C229+C230+C231+C232</f>
        <v>6870</v>
      </c>
      <c r="D228" s="11">
        <f>D229+D230+D231+D232</f>
        <v>1500</v>
      </c>
      <c r="E228" s="11">
        <f t="shared" ref="E228:E231" si="33">D228-C228</f>
        <v>-5370</v>
      </c>
      <c r="F228" s="26" t="s">
        <v>53</v>
      </c>
    </row>
    <row r="229" spans="1:6" x14ac:dyDescent="0.25">
      <c r="A229" s="25"/>
      <c r="B229" s="17" t="s">
        <v>12</v>
      </c>
      <c r="C229" s="12">
        <v>0</v>
      </c>
      <c r="D229" s="12">
        <v>0</v>
      </c>
      <c r="E229" s="11">
        <f t="shared" si="33"/>
        <v>0</v>
      </c>
      <c r="F229" s="27"/>
    </row>
    <row r="230" spans="1:6" x14ac:dyDescent="0.25">
      <c r="A230" s="25"/>
      <c r="B230" s="17" t="s">
        <v>13</v>
      </c>
      <c r="C230" s="12">
        <v>0</v>
      </c>
      <c r="D230" s="12">
        <v>0</v>
      </c>
      <c r="E230" s="11">
        <f t="shared" si="33"/>
        <v>0</v>
      </c>
      <c r="F230" s="27"/>
    </row>
    <row r="231" spans="1:6" ht="25.5" x14ac:dyDescent="0.25">
      <c r="A231" s="25"/>
      <c r="B231" s="17" t="s">
        <v>14</v>
      </c>
      <c r="C231" s="12">
        <v>6870</v>
      </c>
      <c r="D231" s="12">
        <v>1500</v>
      </c>
      <c r="E231" s="11">
        <f t="shared" si="33"/>
        <v>-5370</v>
      </c>
      <c r="F231" s="27"/>
    </row>
    <row r="232" spans="1:6" ht="20.25" customHeight="1" x14ac:dyDescent="0.25">
      <c r="A232" s="25"/>
      <c r="B232" s="17" t="s">
        <v>15</v>
      </c>
      <c r="C232" s="12">
        <v>0</v>
      </c>
      <c r="D232" s="12">
        <v>0</v>
      </c>
      <c r="E232" s="11">
        <f>D232-C232</f>
        <v>0</v>
      </c>
      <c r="F232" s="28"/>
    </row>
    <row r="233" spans="1:6" x14ac:dyDescent="0.25">
      <c r="A233" s="25" t="s">
        <v>54</v>
      </c>
      <c r="B233" s="17" t="s">
        <v>11</v>
      </c>
      <c r="C233" s="11">
        <f>C234+C235+C236+C237</f>
        <v>10</v>
      </c>
      <c r="D233" s="11">
        <f>D234+D235+D236+D237</f>
        <v>0</v>
      </c>
      <c r="E233" s="11">
        <f t="shared" ref="E233:E236" si="34">D233-C233</f>
        <v>-10</v>
      </c>
      <c r="F233" s="26" t="s">
        <v>57</v>
      </c>
    </row>
    <row r="234" spans="1:6" x14ac:dyDescent="0.25">
      <c r="A234" s="25"/>
      <c r="B234" s="17" t="s">
        <v>12</v>
      </c>
      <c r="C234" s="12">
        <v>0</v>
      </c>
      <c r="D234" s="12">
        <v>0</v>
      </c>
      <c r="E234" s="11">
        <f t="shared" si="34"/>
        <v>0</v>
      </c>
      <c r="F234" s="27"/>
    </row>
    <row r="235" spans="1:6" x14ac:dyDescent="0.25">
      <c r="A235" s="25"/>
      <c r="B235" s="17" t="s">
        <v>13</v>
      </c>
      <c r="C235" s="12">
        <v>0</v>
      </c>
      <c r="D235" s="12">
        <v>0</v>
      </c>
      <c r="E235" s="11">
        <f t="shared" si="34"/>
        <v>0</v>
      </c>
      <c r="F235" s="27"/>
    </row>
    <row r="236" spans="1:6" ht="25.5" x14ac:dyDescent="0.25">
      <c r="A236" s="25"/>
      <c r="B236" s="17" t="s">
        <v>14</v>
      </c>
      <c r="C236" s="12">
        <v>10</v>
      </c>
      <c r="D236" s="12">
        <v>0</v>
      </c>
      <c r="E236" s="11">
        <f t="shared" si="34"/>
        <v>-10</v>
      </c>
      <c r="F236" s="27"/>
    </row>
    <row r="237" spans="1:6" ht="15" customHeight="1" x14ac:dyDescent="0.25">
      <c r="A237" s="25"/>
      <c r="B237" s="17" t="s">
        <v>15</v>
      </c>
      <c r="C237" s="12">
        <v>0</v>
      </c>
      <c r="D237" s="12">
        <v>0</v>
      </c>
      <c r="E237" s="11">
        <f>D237-C237</f>
        <v>0</v>
      </c>
      <c r="F237" s="28"/>
    </row>
    <row r="238" spans="1:6" x14ac:dyDescent="0.25">
      <c r="A238" s="30" t="s">
        <v>75</v>
      </c>
      <c r="B238" s="17" t="s">
        <v>11</v>
      </c>
      <c r="C238" s="11">
        <f>C239+C240+C241+C242</f>
        <v>100</v>
      </c>
      <c r="D238" s="11">
        <f>D239+D240+D241+D242</f>
        <v>0</v>
      </c>
      <c r="E238" s="11">
        <f t="shared" ref="E238:E241" si="35">D238-C238</f>
        <v>-100</v>
      </c>
      <c r="F238" s="26" t="s">
        <v>57</v>
      </c>
    </row>
    <row r="239" spans="1:6" x14ac:dyDescent="0.25">
      <c r="A239" s="30"/>
      <c r="B239" s="17" t="s">
        <v>12</v>
      </c>
      <c r="C239" s="12">
        <v>0</v>
      </c>
      <c r="D239" s="12"/>
      <c r="E239" s="11">
        <f t="shared" si="35"/>
        <v>0</v>
      </c>
      <c r="F239" s="27"/>
    </row>
    <row r="240" spans="1:6" ht="19.5" customHeight="1" x14ac:dyDescent="0.25">
      <c r="A240" s="30"/>
      <c r="B240" s="17" t="s">
        <v>13</v>
      </c>
      <c r="C240" s="12">
        <v>0</v>
      </c>
      <c r="D240" s="12">
        <v>0</v>
      </c>
      <c r="E240" s="11">
        <f t="shared" si="35"/>
        <v>0</v>
      </c>
      <c r="F240" s="27"/>
    </row>
    <row r="241" spans="1:6" ht="24" customHeight="1" x14ac:dyDescent="0.25">
      <c r="A241" s="30"/>
      <c r="B241" s="17" t="s">
        <v>14</v>
      </c>
      <c r="C241" s="12">
        <v>100</v>
      </c>
      <c r="D241" s="12">
        <v>0</v>
      </c>
      <c r="E241" s="11">
        <f t="shared" si="35"/>
        <v>-100</v>
      </c>
      <c r="F241" s="27"/>
    </row>
    <row r="242" spans="1:6" ht="15" customHeight="1" x14ac:dyDescent="0.25">
      <c r="A242" s="30"/>
      <c r="B242" s="17" t="s">
        <v>15</v>
      </c>
      <c r="C242" s="12">
        <v>0</v>
      </c>
      <c r="D242" s="12">
        <v>0</v>
      </c>
      <c r="E242" s="11">
        <f>D242-C242</f>
        <v>0</v>
      </c>
      <c r="F242" s="28"/>
    </row>
    <row r="243" spans="1:6" x14ac:dyDescent="0.25">
      <c r="A243" s="31" t="s">
        <v>58</v>
      </c>
      <c r="B243" s="32"/>
      <c r="C243" s="32"/>
      <c r="D243" s="32"/>
      <c r="E243" s="32"/>
      <c r="F243" s="33"/>
    </row>
    <row r="244" spans="1:6" x14ac:dyDescent="0.25">
      <c r="A244" s="30" t="s">
        <v>38</v>
      </c>
      <c r="B244" s="23" t="s">
        <v>11</v>
      </c>
      <c r="C244" s="11">
        <f>C245+C246+C247+C248</f>
        <v>45901.120000000003</v>
      </c>
      <c r="D244" s="11">
        <f>D245+D246+D247+D248</f>
        <v>33476.83</v>
      </c>
      <c r="E244" s="11">
        <f t="shared" ref="E244:E247" si="36">D244-C244</f>
        <v>-12424.29</v>
      </c>
      <c r="F244" s="26"/>
    </row>
    <row r="245" spans="1:6" x14ac:dyDescent="0.25">
      <c r="A245" s="30"/>
      <c r="B245" s="23" t="s">
        <v>12</v>
      </c>
      <c r="C245" s="12">
        <v>0</v>
      </c>
      <c r="D245" s="12"/>
      <c r="E245" s="11">
        <f t="shared" si="36"/>
        <v>0</v>
      </c>
      <c r="F245" s="27"/>
    </row>
    <row r="246" spans="1:6" x14ac:dyDescent="0.25">
      <c r="A246" s="30"/>
      <c r="B246" s="23" t="s">
        <v>13</v>
      </c>
      <c r="C246" s="12">
        <v>168.01</v>
      </c>
      <c r="D246" s="12">
        <v>168.01</v>
      </c>
      <c r="E246" s="11">
        <f t="shared" si="36"/>
        <v>0</v>
      </c>
      <c r="F246" s="27"/>
    </row>
    <row r="247" spans="1:6" ht="25.5" x14ac:dyDescent="0.25">
      <c r="A247" s="30"/>
      <c r="B247" s="23" t="s">
        <v>14</v>
      </c>
      <c r="C247" s="12">
        <v>45353.11</v>
      </c>
      <c r="D247" s="12">
        <v>32937.94</v>
      </c>
      <c r="E247" s="11">
        <f t="shared" si="36"/>
        <v>-12415.169999999998</v>
      </c>
      <c r="F247" s="27"/>
    </row>
    <row r="248" spans="1:6" ht="15" customHeight="1" x14ac:dyDescent="0.25">
      <c r="A248" s="30"/>
      <c r="B248" s="23" t="s">
        <v>15</v>
      </c>
      <c r="C248" s="12">
        <v>380</v>
      </c>
      <c r="D248" s="12">
        <v>370.88</v>
      </c>
      <c r="E248" s="11">
        <f>D248-C248</f>
        <v>-9.1200000000000045</v>
      </c>
      <c r="F248" s="28"/>
    </row>
    <row r="249" spans="1:6" x14ac:dyDescent="0.25">
      <c r="A249" s="30" t="s">
        <v>59</v>
      </c>
      <c r="B249" s="17" t="s">
        <v>11</v>
      </c>
      <c r="C249" s="11">
        <f>C250+C251+C252+C253</f>
        <v>42597.45</v>
      </c>
      <c r="D249" s="11">
        <f>D250+D251+D252+D253</f>
        <v>32173.16</v>
      </c>
      <c r="E249" s="11">
        <f t="shared" ref="E249:E252" si="37">D249-C249</f>
        <v>-10424.289999999997</v>
      </c>
      <c r="F249" s="26" t="s">
        <v>53</v>
      </c>
    </row>
    <row r="250" spans="1:6" x14ac:dyDescent="0.25">
      <c r="A250" s="30"/>
      <c r="B250" s="17" t="s">
        <v>12</v>
      </c>
      <c r="C250" s="12">
        <v>0</v>
      </c>
      <c r="D250" s="12"/>
      <c r="E250" s="11">
        <f t="shared" si="37"/>
        <v>0</v>
      </c>
      <c r="F250" s="27"/>
    </row>
    <row r="251" spans="1:6" x14ac:dyDescent="0.25">
      <c r="A251" s="30"/>
      <c r="B251" s="17" t="s">
        <v>13</v>
      </c>
      <c r="C251" s="12">
        <v>0</v>
      </c>
      <c r="D251" s="12">
        <v>0</v>
      </c>
      <c r="E251" s="11">
        <f t="shared" si="37"/>
        <v>0</v>
      </c>
      <c r="F251" s="27"/>
    </row>
    <row r="252" spans="1:6" ht="25.5" x14ac:dyDescent="0.25">
      <c r="A252" s="30"/>
      <c r="B252" s="17" t="s">
        <v>14</v>
      </c>
      <c r="C252" s="12">
        <v>42217.45</v>
      </c>
      <c r="D252" s="12">
        <f>ROUND(31802.275,2)</f>
        <v>31802.28</v>
      </c>
      <c r="E252" s="11">
        <f t="shared" si="37"/>
        <v>-10415.169999999998</v>
      </c>
      <c r="F252" s="27"/>
    </row>
    <row r="253" spans="1:6" ht="15" customHeight="1" x14ac:dyDescent="0.25">
      <c r="A253" s="30"/>
      <c r="B253" s="17" t="s">
        <v>15</v>
      </c>
      <c r="C253" s="12">
        <v>380</v>
      </c>
      <c r="D253" s="12">
        <v>370.88</v>
      </c>
      <c r="E253" s="11">
        <f>D253-C253</f>
        <v>-9.1200000000000045</v>
      </c>
      <c r="F253" s="28"/>
    </row>
    <row r="254" spans="1:6" x14ac:dyDescent="0.25">
      <c r="A254" s="30" t="s">
        <v>40</v>
      </c>
      <c r="B254" s="17" t="s">
        <v>11</v>
      </c>
      <c r="C254" s="11">
        <f>C255+C256+C257+C258</f>
        <v>2000</v>
      </c>
      <c r="D254" s="11">
        <f>D255+D256+D257+D258</f>
        <v>0</v>
      </c>
      <c r="E254" s="11">
        <f t="shared" ref="E254:E258" si="38">D254-C254</f>
        <v>-2000</v>
      </c>
      <c r="F254" s="26" t="s">
        <v>57</v>
      </c>
    </row>
    <row r="255" spans="1:6" x14ac:dyDescent="0.25">
      <c r="A255" s="30"/>
      <c r="B255" s="17" t="s">
        <v>12</v>
      </c>
      <c r="C255" s="12">
        <v>0</v>
      </c>
      <c r="D255" s="12"/>
      <c r="E255" s="11">
        <f t="shared" si="38"/>
        <v>0</v>
      </c>
      <c r="F255" s="27"/>
    </row>
    <row r="256" spans="1:6" x14ac:dyDescent="0.25">
      <c r="A256" s="30"/>
      <c r="B256" s="17" t="s">
        <v>13</v>
      </c>
      <c r="C256" s="12">
        <v>0</v>
      </c>
      <c r="D256" s="12">
        <v>0</v>
      </c>
      <c r="E256" s="11">
        <f t="shared" si="38"/>
        <v>0</v>
      </c>
      <c r="F256" s="27"/>
    </row>
    <row r="257" spans="1:6" ht="25.5" x14ac:dyDescent="0.25">
      <c r="A257" s="30"/>
      <c r="B257" s="17" t="s">
        <v>14</v>
      </c>
      <c r="C257" s="12">
        <v>2000</v>
      </c>
      <c r="D257" s="12">
        <v>0</v>
      </c>
      <c r="E257" s="11">
        <f t="shared" si="38"/>
        <v>-2000</v>
      </c>
      <c r="F257" s="27"/>
    </row>
    <row r="258" spans="1:6" ht="15" customHeight="1" x14ac:dyDescent="0.25">
      <c r="A258" s="30"/>
      <c r="B258" s="17" t="s">
        <v>15</v>
      </c>
      <c r="C258" s="12">
        <v>0</v>
      </c>
      <c r="D258" s="12">
        <v>0</v>
      </c>
      <c r="E258" s="11">
        <f t="shared" si="38"/>
        <v>0</v>
      </c>
      <c r="F258" s="28"/>
    </row>
    <row r="259" spans="1:6" x14ac:dyDescent="0.25">
      <c r="A259" s="31" t="s">
        <v>61</v>
      </c>
      <c r="B259" s="32"/>
      <c r="C259" s="32"/>
      <c r="D259" s="32"/>
      <c r="E259" s="32"/>
      <c r="F259" s="33"/>
    </row>
    <row r="260" spans="1:6" x14ac:dyDescent="0.25">
      <c r="A260" s="30" t="s">
        <v>41</v>
      </c>
      <c r="B260" s="23" t="s">
        <v>11</v>
      </c>
      <c r="C260" s="11">
        <f>C261+C262+C263+C264</f>
        <v>16920.45</v>
      </c>
      <c r="D260" s="11">
        <f>D261+D262+D263+D264</f>
        <v>14627.415000000001</v>
      </c>
      <c r="E260" s="11">
        <f t="shared" ref="E260:E264" si="39">D260-C260</f>
        <v>-2293.0349999999999</v>
      </c>
      <c r="F260" s="26"/>
    </row>
    <row r="261" spans="1:6" x14ac:dyDescent="0.25">
      <c r="A261" s="30"/>
      <c r="B261" s="23" t="s">
        <v>12</v>
      </c>
      <c r="C261" s="12">
        <v>0</v>
      </c>
      <c r="D261" s="12"/>
      <c r="E261" s="11">
        <f t="shared" si="39"/>
        <v>0</v>
      </c>
      <c r="F261" s="27"/>
    </row>
    <row r="262" spans="1:6" x14ac:dyDescent="0.25">
      <c r="A262" s="30"/>
      <c r="B262" s="23" t="s">
        <v>13</v>
      </c>
      <c r="C262" s="12">
        <v>0</v>
      </c>
      <c r="D262" s="12">
        <v>0</v>
      </c>
      <c r="E262" s="11">
        <f t="shared" si="39"/>
        <v>0</v>
      </c>
      <c r="F262" s="27"/>
    </row>
    <row r="263" spans="1:6" ht="27" customHeight="1" x14ac:dyDescent="0.25">
      <c r="A263" s="30"/>
      <c r="B263" s="23" t="s">
        <v>14</v>
      </c>
      <c r="C263" s="12">
        <v>16160.45</v>
      </c>
      <c r="D263" s="12">
        <v>13634.885</v>
      </c>
      <c r="E263" s="11">
        <f t="shared" si="39"/>
        <v>-2525.5650000000005</v>
      </c>
      <c r="F263" s="27"/>
    </row>
    <row r="264" spans="1:6" x14ac:dyDescent="0.25">
      <c r="A264" s="30"/>
      <c r="B264" s="23" t="s">
        <v>15</v>
      </c>
      <c r="C264" s="12">
        <v>760</v>
      </c>
      <c r="D264" s="12">
        <v>992.53</v>
      </c>
      <c r="E264" s="11">
        <f t="shared" si="39"/>
        <v>232.52999999999997</v>
      </c>
      <c r="F264" s="28"/>
    </row>
    <row r="265" spans="1:6" x14ac:dyDescent="0.25">
      <c r="A265" s="30" t="s">
        <v>62</v>
      </c>
      <c r="B265" s="17" t="s">
        <v>11</v>
      </c>
      <c r="C265" s="11">
        <f>C266+C267+C268+C269</f>
        <v>16825.45</v>
      </c>
      <c r="D265" s="11">
        <f>D266+D267+D268+D269</f>
        <v>14627.415000000001</v>
      </c>
      <c r="E265" s="11">
        <f t="shared" ref="E265:E274" si="40">D265-C265</f>
        <v>-2198.0349999999999</v>
      </c>
      <c r="F265" s="26" t="s">
        <v>53</v>
      </c>
    </row>
    <row r="266" spans="1:6" x14ac:dyDescent="0.25">
      <c r="A266" s="30"/>
      <c r="B266" s="17" t="s">
        <v>12</v>
      </c>
      <c r="C266" s="12">
        <v>0</v>
      </c>
      <c r="D266" s="12"/>
      <c r="E266" s="11">
        <f t="shared" si="40"/>
        <v>0</v>
      </c>
      <c r="F266" s="27"/>
    </row>
    <row r="267" spans="1:6" x14ac:dyDescent="0.25">
      <c r="A267" s="30"/>
      <c r="B267" s="17" t="s">
        <v>13</v>
      </c>
      <c r="C267" s="12">
        <v>0</v>
      </c>
      <c r="D267" s="12">
        <v>0</v>
      </c>
      <c r="E267" s="11">
        <f t="shared" si="40"/>
        <v>0</v>
      </c>
      <c r="F267" s="27"/>
    </row>
    <row r="268" spans="1:6" ht="23.25" customHeight="1" x14ac:dyDescent="0.25">
      <c r="A268" s="30"/>
      <c r="B268" s="17" t="s">
        <v>14</v>
      </c>
      <c r="C268" s="12">
        <v>16065.45</v>
      </c>
      <c r="D268" s="12">
        <v>13634.885</v>
      </c>
      <c r="E268" s="11">
        <f t="shared" si="40"/>
        <v>-2430.5650000000005</v>
      </c>
      <c r="F268" s="27"/>
    </row>
    <row r="269" spans="1:6" x14ac:dyDescent="0.25">
      <c r="A269" s="30"/>
      <c r="B269" s="17" t="s">
        <v>15</v>
      </c>
      <c r="C269" s="12">
        <v>760</v>
      </c>
      <c r="D269" s="12">
        <v>992.53</v>
      </c>
      <c r="E269" s="11">
        <f t="shared" si="40"/>
        <v>232.52999999999997</v>
      </c>
      <c r="F269" s="28"/>
    </row>
    <row r="270" spans="1:6" x14ac:dyDescent="0.25">
      <c r="A270" s="30" t="s">
        <v>63</v>
      </c>
      <c r="B270" s="17" t="s">
        <v>11</v>
      </c>
      <c r="C270" s="11">
        <f>C271+C272+C273+C274</f>
        <v>95</v>
      </c>
      <c r="D270" s="11">
        <f>D271+D272+D273+D274</f>
        <v>0</v>
      </c>
      <c r="E270" s="11">
        <f t="shared" si="40"/>
        <v>-95</v>
      </c>
      <c r="F270" s="26" t="s">
        <v>57</v>
      </c>
    </row>
    <row r="271" spans="1:6" x14ac:dyDescent="0.25">
      <c r="A271" s="30"/>
      <c r="B271" s="17" t="s">
        <v>12</v>
      </c>
      <c r="C271" s="12">
        <v>0</v>
      </c>
      <c r="D271" s="12"/>
      <c r="E271" s="11">
        <f t="shared" si="40"/>
        <v>0</v>
      </c>
      <c r="F271" s="27"/>
    </row>
    <row r="272" spans="1:6" x14ac:dyDescent="0.25">
      <c r="A272" s="30"/>
      <c r="B272" s="17" t="s">
        <v>13</v>
      </c>
      <c r="C272" s="12">
        <v>0</v>
      </c>
      <c r="D272" s="12">
        <v>0</v>
      </c>
      <c r="E272" s="11">
        <f t="shared" si="40"/>
        <v>0</v>
      </c>
      <c r="F272" s="27"/>
    </row>
    <row r="273" spans="1:6" ht="25.5" x14ac:dyDescent="0.25">
      <c r="A273" s="30"/>
      <c r="B273" s="17" t="s">
        <v>14</v>
      </c>
      <c r="C273" s="12">
        <v>95</v>
      </c>
      <c r="D273" s="12">
        <v>0</v>
      </c>
      <c r="E273" s="11">
        <f t="shared" si="40"/>
        <v>-95</v>
      </c>
      <c r="F273" s="27"/>
    </row>
    <row r="274" spans="1:6" ht="15" customHeight="1" x14ac:dyDescent="0.25">
      <c r="A274" s="30"/>
      <c r="B274" s="17" t="s">
        <v>15</v>
      </c>
      <c r="C274" s="12">
        <v>0</v>
      </c>
      <c r="D274" s="12">
        <v>0</v>
      </c>
      <c r="E274" s="11">
        <f t="shared" si="40"/>
        <v>0</v>
      </c>
      <c r="F274" s="28"/>
    </row>
    <row r="275" spans="1:6" ht="46.5" customHeight="1" x14ac:dyDescent="0.25">
      <c r="A275" s="34" t="s">
        <v>65</v>
      </c>
      <c r="B275" s="34"/>
      <c r="C275" s="34"/>
      <c r="D275" s="34"/>
      <c r="E275" s="34"/>
      <c r="F275" s="34"/>
    </row>
    <row r="276" spans="1:6" ht="24" customHeight="1" x14ac:dyDescent="0.25">
      <c r="A276" s="30" t="s">
        <v>42</v>
      </c>
      <c r="B276" s="23" t="s">
        <v>11</v>
      </c>
      <c r="C276" s="11">
        <f>C277+C278+C279+C280</f>
        <v>42900</v>
      </c>
      <c r="D276" s="11">
        <f>D277+D278+D279+D280</f>
        <v>31890.257000000001</v>
      </c>
      <c r="E276" s="11">
        <f t="shared" ref="E276:E280" si="41">D276-C276</f>
        <v>-11009.742999999999</v>
      </c>
      <c r="F276" s="26"/>
    </row>
    <row r="277" spans="1:6" x14ac:dyDescent="0.25">
      <c r="A277" s="30"/>
      <c r="B277" s="23" t="s">
        <v>12</v>
      </c>
      <c r="C277" s="12">
        <v>0</v>
      </c>
      <c r="D277" s="12"/>
      <c r="E277" s="11">
        <f t="shared" si="41"/>
        <v>0</v>
      </c>
      <c r="F277" s="27"/>
    </row>
    <row r="278" spans="1:6" x14ac:dyDescent="0.25">
      <c r="A278" s="30"/>
      <c r="B278" s="23" t="s">
        <v>13</v>
      </c>
      <c r="C278" s="12">
        <v>0</v>
      </c>
      <c r="D278" s="12">
        <v>0</v>
      </c>
      <c r="E278" s="11">
        <f t="shared" si="41"/>
        <v>0</v>
      </c>
      <c r="F278" s="27"/>
    </row>
    <row r="279" spans="1:6" ht="23.25" customHeight="1" x14ac:dyDescent="0.25">
      <c r="A279" s="30"/>
      <c r="B279" s="23" t="s">
        <v>14</v>
      </c>
      <c r="C279" s="12">
        <v>40400</v>
      </c>
      <c r="D279" s="12">
        <v>28755.557000000001</v>
      </c>
      <c r="E279" s="11">
        <f t="shared" si="41"/>
        <v>-11644.442999999999</v>
      </c>
      <c r="F279" s="27"/>
    </row>
    <row r="280" spans="1:6" ht="26.25" customHeight="1" x14ac:dyDescent="0.25">
      <c r="A280" s="30"/>
      <c r="B280" s="23" t="s">
        <v>15</v>
      </c>
      <c r="C280" s="12">
        <v>2500</v>
      </c>
      <c r="D280" s="12">
        <v>3134.7</v>
      </c>
      <c r="E280" s="11">
        <f t="shared" si="41"/>
        <v>634.69999999999982</v>
      </c>
      <c r="F280" s="28"/>
    </row>
    <row r="281" spans="1:6" x14ac:dyDescent="0.25">
      <c r="A281" s="30" t="s">
        <v>96</v>
      </c>
      <c r="B281" s="17" t="s">
        <v>11</v>
      </c>
      <c r="C281" s="11">
        <f>C282+C283+C284+C285</f>
        <v>42500</v>
      </c>
      <c r="D281" s="11">
        <f>D282+D283+D284+D285</f>
        <v>31890.257000000001</v>
      </c>
      <c r="E281" s="11">
        <f t="shared" ref="E281:E295" si="42">D281-C281</f>
        <v>-10609.742999999999</v>
      </c>
      <c r="F281" s="26" t="s">
        <v>53</v>
      </c>
    </row>
    <row r="282" spans="1:6" x14ac:dyDescent="0.25">
      <c r="A282" s="30"/>
      <c r="B282" s="17" t="s">
        <v>12</v>
      </c>
      <c r="C282" s="12">
        <v>0</v>
      </c>
      <c r="D282" s="12"/>
      <c r="E282" s="11">
        <f t="shared" si="42"/>
        <v>0</v>
      </c>
      <c r="F282" s="27"/>
    </row>
    <row r="283" spans="1:6" x14ac:dyDescent="0.25">
      <c r="A283" s="30"/>
      <c r="B283" s="17" t="s">
        <v>13</v>
      </c>
      <c r="C283" s="12">
        <v>0</v>
      </c>
      <c r="D283" s="12">
        <v>0</v>
      </c>
      <c r="E283" s="11">
        <f t="shared" si="42"/>
        <v>0</v>
      </c>
      <c r="F283" s="27"/>
    </row>
    <row r="284" spans="1:6" ht="23.25" customHeight="1" x14ac:dyDescent="0.25">
      <c r="A284" s="30"/>
      <c r="B284" s="17" t="s">
        <v>14</v>
      </c>
      <c r="C284" s="12">
        <v>40000</v>
      </c>
      <c r="D284" s="12">
        <v>28755.557000000001</v>
      </c>
      <c r="E284" s="11">
        <f t="shared" si="42"/>
        <v>-11244.442999999999</v>
      </c>
      <c r="F284" s="27"/>
    </row>
    <row r="285" spans="1:6" x14ac:dyDescent="0.25">
      <c r="A285" s="30"/>
      <c r="B285" s="17" t="s">
        <v>15</v>
      </c>
      <c r="C285" s="12">
        <v>2500</v>
      </c>
      <c r="D285" s="12">
        <v>3134.7</v>
      </c>
      <c r="E285" s="11">
        <f t="shared" si="42"/>
        <v>634.69999999999982</v>
      </c>
      <c r="F285" s="28"/>
    </row>
    <row r="286" spans="1:6" x14ac:dyDescent="0.25">
      <c r="A286" s="25" t="s">
        <v>66</v>
      </c>
      <c r="B286" s="17" t="s">
        <v>11</v>
      </c>
      <c r="C286" s="11">
        <f>C287+C288+C289+C290</f>
        <v>300</v>
      </c>
      <c r="D286" s="11">
        <f>D287+D288+D289+D290</f>
        <v>0</v>
      </c>
      <c r="E286" s="11">
        <f t="shared" si="42"/>
        <v>-300</v>
      </c>
      <c r="F286" s="26" t="s">
        <v>57</v>
      </c>
    </row>
    <row r="287" spans="1:6" x14ac:dyDescent="0.25">
      <c r="A287" s="25"/>
      <c r="B287" s="17" t="s">
        <v>12</v>
      </c>
      <c r="C287" s="12">
        <v>0</v>
      </c>
      <c r="D287" s="12"/>
      <c r="E287" s="11">
        <f t="shared" si="42"/>
        <v>0</v>
      </c>
      <c r="F287" s="27"/>
    </row>
    <row r="288" spans="1:6" x14ac:dyDescent="0.25">
      <c r="A288" s="25"/>
      <c r="B288" s="17" t="s">
        <v>13</v>
      </c>
      <c r="C288" s="12">
        <v>0</v>
      </c>
      <c r="D288" s="12">
        <v>0</v>
      </c>
      <c r="E288" s="11">
        <f t="shared" si="42"/>
        <v>0</v>
      </c>
      <c r="F288" s="27"/>
    </row>
    <row r="289" spans="1:6" ht="26.25" customHeight="1" x14ac:dyDescent="0.25">
      <c r="A289" s="25"/>
      <c r="B289" s="17" t="s">
        <v>14</v>
      </c>
      <c r="C289" s="12">
        <v>300</v>
      </c>
      <c r="D289" s="12">
        <v>0</v>
      </c>
      <c r="E289" s="11">
        <f t="shared" si="42"/>
        <v>-300</v>
      </c>
      <c r="F289" s="27"/>
    </row>
    <row r="290" spans="1:6" x14ac:dyDescent="0.25">
      <c r="A290" s="25"/>
      <c r="B290" s="17" t="s">
        <v>15</v>
      </c>
      <c r="C290" s="12">
        <v>0</v>
      </c>
      <c r="D290" s="12">
        <v>0</v>
      </c>
      <c r="E290" s="11">
        <f t="shared" si="42"/>
        <v>0</v>
      </c>
      <c r="F290" s="28"/>
    </row>
    <row r="291" spans="1:6" x14ac:dyDescent="0.25">
      <c r="A291" s="25" t="s">
        <v>78</v>
      </c>
      <c r="B291" s="17" t="s">
        <v>11</v>
      </c>
      <c r="C291" s="11">
        <f>C292+C293+C294+C295</f>
        <v>100</v>
      </c>
      <c r="D291" s="11">
        <f>D292+D293+D294+D295</f>
        <v>0</v>
      </c>
      <c r="E291" s="11">
        <f t="shared" si="42"/>
        <v>-100</v>
      </c>
      <c r="F291" s="26" t="s">
        <v>57</v>
      </c>
    </row>
    <row r="292" spans="1:6" x14ac:dyDescent="0.25">
      <c r="A292" s="25"/>
      <c r="B292" s="17" t="s">
        <v>12</v>
      </c>
      <c r="C292" s="12">
        <v>0</v>
      </c>
      <c r="D292" s="12"/>
      <c r="E292" s="11">
        <f t="shared" si="42"/>
        <v>0</v>
      </c>
      <c r="F292" s="27"/>
    </row>
    <row r="293" spans="1:6" x14ac:dyDescent="0.25">
      <c r="A293" s="25"/>
      <c r="B293" s="17" t="s">
        <v>13</v>
      </c>
      <c r="C293" s="12">
        <v>0</v>
      </c>
      <c r="D293" s="12">
        <v>0</v>
      </c>
      <c r="E293" s="11">
        <f t="shared" si="42"/>
        <v>0</v>
      </c>
      <c r="F293" s="27"/>
    </row>
    <row r="294" spans="1:6" ht="28.5" customHeight="1" x14ac:dyDescent="0.25">
      <c r="A294" s="25"/>
      <c r="B294" s="17" t="s">
        <v>14</v>
      </c>
      <c r="C294" s="12">
        <v>100</v>
      </c>
      <c r="D294" s="12">
        <v>0</v>
      </c>
      <c r="E294" s="11">
        <f t="shared" si="42"/>
        <v>-100</v>
      </c>
      <c r="F294" s="27"/>
    </row>
    <row r="295" spans="1:6" ht="15" customHeight="1" x14ac:dyDescent="0.25">
      <c r="A295" s="25"/>
      <c r="B295" s="17" t="s">
        <v>15</v>
      </c>
      <c r="C295" s="12">
        <v>0</v>
      </c>
      <c r="D295" s="12">
        <v>0</v>
      </c>
      <c r="E295" s="11">
        <f t="shared" si="42"/>
        <v>0</v>
      </c>
      <c r="F295" s="28"/>
    </row>
    <row r="296" spans="1:6" ht="32.25" customHeight="1" x14ac:dyDescent="0.25">
      <c r="A296" s="29" t="s">
        <v>44</v>
      </c>
      <c r="B296" s="29"/>
      <c r="C296" s="29"/>
      <c r="D296" s="29"/>
      <c r="E296" s="29"/>
      <c r="F296" s="29"/>
    </row>
    <row r="297" spans="1:6" x14ac:dyDescent="0.25">
      <c r="A297" s="25" t="s">
        <v>44</v>
      </c>
      <c r="B297" s="23" t="s">
        <v>11</v>
      </c>
      <c r="C297" s="11">
        <f>C298+C299+C300+C301</f>
        <v>23000</v>
      </c>
      <c r="D297" s="11">
        <f>D298+D299+D300+D301</f>
        <v>0</v>
      </c>
      <c r="E297" s="11">
        <f t="shared" ref="E297:E301" si="43">D297-C297</f>
        <v>-23000</v>
      </c>
      <c r="F297" s="26"/>
    </row>
    <row r="298" spans="1:6" x14ac:dyDescent="0.25">
      <c r="A298" s="25"/>
      <c r="B298" s="23" t="s">
        <v>12</v>
      </c>
      <c r="C298" s="12">
        <v>0</v>
      </c>
      <c r="D298" s="12"/>
      <c r="E298" s="11">
        <f t="shared" si="43"/>
        <v>0</v>
      </c>
      <c r="F298" s="27"/>
    </row>
    <row r="299" spans="1:6" x14ac:dyDescent="0.25">
      <c r="A299" s="25"/>
      <c r="B299" s="23" t="s">
        <v>13</v>
      </c>
      <c r="C299" s="12">
        <v>20000</v>
      </c>
      <c r="D299" s="12">
        <v>0</v>
      </c>
      <c r="E299" s="11">
        <f t="shared" si="43"/>
        <v>-20000</v>
      </c>
      <c r="F299" s="27"/>
    </row>
    <row r="300" spans="1:6" ht="26.25" customHeight="1" x14ac:dyDescent="0.25">
      <c r="A300" s="25"/>
      <c r="B300" s="23" t="s">
        <v>14</v>
      </c>
      <c r="C300" s="12">
        <v>3000</v>
      </c>
      <c r="D300" s="12">
        <v>0</v>
      </c>
      <c r="E300" s="11">
        <f t="shared" si="43"/>
        <v>-3000</v>
      </c>
      <c r="F300" s="27"/>
    </row>
    <row r="301" spans="1:6" ht="19.5" customHeight="1" x14ac:dyDescent="0.25">
      <c r="A301" s="25"/>
      <c r="B301" s="23" t="s">
        <v>15</v>
      </c>
      <c r="C301" s="12">
        <v>0</v>
      </c>
      <c r="D301" s="12">
        <v>0</v>
      </c>
      <c r="E301" s="11">
        <f t="shared" si="43"/>
        <v>0</v>
      </c>
      <c r="F301" s="28"/>
    </row>
    <row r="302" spans="1:6" x14ac:dyDescent="0.25">
      <c r="A302" s="25" t="s">
        <v>68</v>
      </c>
      <c r="B302" s="17" t="s">
        <v>11</v>
      </c>
      <c r="C302" s="11">
        <f>C303+C304+C305+C306</f>
        <v>23000</v>
      </c>
      <c r="D302" s="11">
        <f>D303+D304+D305+D306</f>
        <v>0</v>
      </c>
      <c r="E302" s="11">
        <f t="shared" ref="E302:E306" si="44">D302-C302</f>
        <v>-23000</v>
      </c>
      <c r="F302" s="26" t="s">
        <v>57</v>
      </c>
    </row>
    <row r="303" spans="1:6" x14ac:dyDescent="0.25">
      <c r="A303" s="25"/>
      <c r="B303" s="17" t="s">
        <v>12</v>
      </c>
      <c r="C303" s="12">
        <v>0</v>
      </c>
      <c r="D303" s="12"/>
      <c r="E303" s="11">
        <f t="shared" si="44"/>
        <v>0</v>
      </c>
      <c r="F303" s="27"/>
    </row>
    <row r="304" spans="1:6" x14ac:dyDescent="0.25">
      <c r="A304" s="25"/>
      <c r="B304" s="17" t="s">
        <v>13</v>
      </c>
      <c r="C304" s="12">
        <v>20000</v>
      </c>
      <c r="D304" s="12">
        <v>0</v>
      </c>
      <c r="E304" s="11">
        <f t="shared" si="44"/>
        <v>-20000</v>
      </c>
      <c r="F304" s="27"/>
    </row>
    <row r="305" spans="1:6" ht="29.25" customHeight="1" x14ac:dyDescent="0.25">
      <c r="A305" s="25"/>
      <c r="B305" s="17" t="s">
        <v>14</v>
      </c>
      <c r="C305" s="12">
        <v>3000</v>
      </c>
      <c r="D305" s="12">
        <v>0</v>
      </c>
      <c r="E305" s="11">
        <f t="shared" si="44"/>
        <v>-3000</v>
      </c>
      <c r="F305" s="27"/>
    </row>
    <row r="306" spans="1:6" ht="19.5" customHeight="1" x14ac:dyDescent="0.25">
      <c r="A306" s="25"/>
      <c r="B306" s="17" t="s">
        <v>15</v>
      </c>
      <c r="C306" s="12">
        <v>0</v>
      </c>
      <c r="D306" s="12">
        <v>0</v>
      </c>
      <c r="E306" s="11">
        <f t="shared" si="44"/>
        <v>0</v>
      </c>
      <c r="F306" s="28"/>
    </row>
    <row r="307" spans="1:6" x14ac:dyDescent="0.25">
      <c r="A307" s="46" t="s">
        <v>79</v>
      </c>
      <c r="B307" s="46"/>
      <c r="C307" s="46"/>
      <c r="D307" s="46"/>
      <c r="E307" s="46"/>
      <c r="F307" s="46"/>
    </row>
    <row r="308" spans="1:6" ht="30" x14ac:dyDescent="0.25">
      <c r="A308" s="2" t="s">
        <v>0</v>
      </c>
      <c r="B308" s="37" t="s">
        <v>1</v>
      </c>
      <c r="C308" s="37"/>
      <c r="D308" s="37" t="s">
        <v>2</v>
      </c>
      <c r="E308" s="37"/>
      <c r="F308" s="6" t="s">
        <v>3</v>
      </c>
    </row>
    <row r="309" spans="1:6" x14ac:dyDescent="0.25">
      <c r="A309" s="37" t="s">
        <v>4</v>
      </c>
      <c r="B309" s="37"/>
      <c r="C309" s="37"/>
      <c r="D309" s="37"/>
      <c r="E309" s="37"/>
      <c r="F309" s="37"/>
    </row>
    <row r="310" spans="1:6" ht="15" customHeight="1" x14ac:dyDescent="0.25">
      <c r="A310" s="3"/>
      <c r="B310" s="37"/>
      <c r="C310" s="37"/>
      <c r="D310" s="37"/>
      <c r="E310" s="37"/>
      <c r="F310" s="3"/>
    </row>
    <row r="311" spans="1:6" x14ac:dyDescent="0.25">
      <c r="A311" s="37" t="s">
        <v>5</v>
      </c>
      <c r="B311" s="37"/>
      <c r="C311" s="37"/>
      <c r="D311" s="37"/>
      <c r="E311" s="37"/>
      <c r="F311" s="37"/>
    </row>
    <row r="312" spans="1:6" ht="19.5" customHeight="1" x14ac:dyDescent="0.25">
      <c r="A312" s="15"/>
      <c r="B312" s="44"/>
      <c r="C312" s="45"/>
      <c r="D312" s="44"/>
      <c r="E312" s="45"/>
      <c r="F312" s="15"/>
    </row>
    <row r="313" spans="1:6" x14ac:dyDescent="0.25">
      <c r="A313" s="37" t="s">
        <v>6</v>
      </c>
      <c r="B313" s="37"/>
      <c r="C313" s="37"/>
      <c r="D313" s="37"/>
      <c r="E313" s="37"/>
      <c r="F313" s="37"/>
    </row>
    <row r="314" spans="1:6" x14ac:dyDescent="0.25">
      <c r="A314" s="37" t="s">
        <v>34</v>
      </c>
      <c r="B314" s="37"/>
      <c r="C314" s="37"/>
      <c r="D314" s="37"/>
      <c r="E314" s="37"/>
      <c r="F314" s="37"/>
    </row>
    <row r="315" spans="1:6" ht="101.25" customHeight="1" x14ac:dyDescent="0.25">
      <c r="A315" s="9" t="s">
        <v>35</v>
      </c>
      <c r="B315" s="43">
        <v>1</v>
      </c>
      <c r="C315" s="43"/>
      <c r="D315" s="43">
        <v>0</v>
      </c>
      <c r="E315" s="43"/>
      <c r="F315" s="9" t="s">
        <v>22</v>
      </c>
    </row>
    <row r="316" spans="1:6" ht="22.5" customHeight="1" x14ac:dyDescent="0.25">
      <c r="A316" s="39" t="s">
        <v>26</v>
      </c>
      <c r="B316" s="39"/>
      <c r="C316" s="39"/>
      <c r="D316" s="39"/>
      <c r="E316" s="39"/>
      <c r="F316" s="39"/>
    </row>
    <row r="317" spans="1:6" ht="150" x14ac:dyDescent="0.25">
      <c r="A317" s="9" t="s">
        <v>29</v>
      </c>
      <c r="B317" s="43">
        <v>2</v>
      </c>
      <c r="C317" s="43"/>
      <c r="D317" s="43">
        <v>1</v>
      </c>
      <c r="E317" s="43"/>
      <c r="F317" s="2" t="s">
        <v>80</v>
      </c>
    </row>
    <row r="318" spans="1:6" ht="79.5" customHeight="1" x14ac:dyDescent="0.25">
      <c r="A318" s="9" t="s">
        <v>31</v>
      </c>
      <c r="B318" s="37">
        <v>44.4</v>
      </c>
      <c r="C318" s="37"/>
      <c r="D318" s="37">
        <v>35.299999999999997</v>
      </c>
      <c r="E318" s="37"/>
      <c r="F318" s="9" t="s">
        <v>81</v>
      </c>
    </row>
    <row r="319" spans="1:6" ht="36.75" customHeight="1" x14ac:dyDescent="0.25">
      <c r="A319" s="40" t="s">
        <v>36</v>
      </c>
      <c r="B319" s="40"/>
      <c r="C319" s="40"/>
      <c r="D319" s="40"/>
      <c r="E319" s="40"/>
      <c r="F319" s="40"/>
    </row>
    <row r="320" spans="1:6" ht="63" customHeight="1" x14ac:dyDescent="0.25">
      <c r="A320" s="21" t="s">
        <v>101</v>
      </c>
      <c r="B320" s="35">
        <v>5</v>
      </c>
      <c r="C320" s="35"/>
      <c r="D320" s="35">
        <v>0</v>
      </c>
      <c r="E320" s="35"/>
      <c r="F320" s="21" t="s">
        <v>57</v>
      </c>
    </row>
    <row r="321" spans="1:6" ht="30" x14ac:dyDescent="0.25">
      <c r="A321" s="9" t="s">
        <v>97</v>
      </c>
      <c r="B321" s="53" t="s">
        <v>86</v>
      </c>
      <c r="C321" s="54"/>
      <c r="D321" s="53">
        <v>2</v>
      </c>
      <c r="E321" s="54"/>
      <c r="F321" s="9"/>
    </row>
    <row r="322" spans="1:6" x14ac:dyDescent="0.25">
      <c r="A322" s="41" t="s">
        <v>38</v>
      </c>
      <c r="B322" s="41"/>
      <c r="C322" s="41"/>
      <c r="D322" s="41"/>
      <c r="E322" s="41"/>
      <c r="F322" s="41"/>
    </row>
    <row r="323" spans="1:6" ht="57" customHeight="1" x14ac:dyDescent="0.25">
      <c r="A323" s="21" t="s">
        <v>92</v>
      </c>
      <c r="B323" s="35">
        <v>1</v>
      </c>
      <c r="C323" s="35"/>
      <c r="D323" s="35">
        <v>0</v>
      </c>
      <c r="E323" s="35"/>
      <c r="F323" s="21" t="s">
        <v>57</v>
      </c>
    </row>
    <row r="324" spans="1:6" x14ac:dyDescent="0.25">
      <c r="A324" s="42" t="s">
        <v>41</v>
      </c>
      <c r="B324" s="42"/>
      <c r="C324" s="42"/>
      <c r="D324" s="42"/>
      <c r="E324" s="42"/>
      <c r="F324" s="42"/>
    </row>
    <row r="325" spans="1:6" ht="45" customHeight="1" x14ac:dyDescent="0.25">
      <c r="A325" s="21" t="s">
        <v>102</v>
      </c>
      <c r="B325" s="35">
        <v>1</v>
      </c>
      <c r="C325" s="35"/>
      <c r="D325" s="35">
        <v>0</v>
      </c>
      <c r="E325" s="35"/>
      <c r="F325" s="21" t="s">
        <v>57</v>
      </c>
    </row>
    <row r="326" spans="1:6" ht="31.5" customHeight="1" x14ac:dyDescent="0.25">
      <c r="A326" s="42" t="s">
        <v>42</v>
      </c>
      <c r="B326" s="42"/>
      <c r="C326" s="42"/>
      <c r="D326" s="42"/>
      <c r="E326" s="42"/>
      <c r="F326" s="42"/>
    </row>
    <row r="327" spans="1:6" ht="45" x14ac:dyDescent="0.25">
      <c r="A327" s="21" t="s">
        <v>100</v>
      </c>
      <c r="B327" s="35">
        <v>1</v>
      </c>
      <c r="C327" s="35"/>
      <c r="D327" s="35">
        <v>0</v>
      </c>
      <c r="E327" s="35"/>
      <c r="F327" s="21" t="s">
        <v>57</v>
      </c>
    </row>
    <row r="328" spans="1:6" ht="31.5" customHeight="1" x14ac:dyDescent="0.25">
      <c r="A328" s="41" t="s">
        <v>44</v>
      </c>
      <c r="B328" s="41"/>
      <c r="C328" s="41"/>
      <c r="D328" s="41"/>
      <c r="E328" s="41"/>
      <c r="F328" s="41"/>
    </row>
    <row r="329" spans="1:6" ht="75" x14ac:dyDescent="0.25">
      <c r="A329" s="21" t="s">
        <v>43</v>
      </c>
      <c r="B329" s="35">
        <v>3</v>
      </c>
      <c r="C329" s="35"/>
      <c r="D329" s="35">
        <v>0</v>
      </c>
      <c r="E329" s="35"/>
      <c r="F329" s="21" t="s">
        <v>57</v>
      </c>
    </row>
    <row r="330" spans="1:6" ht="33.75" customHeight="1" x14ac:dyDescent="0.25">
      <c r="A330" s="21" t="s">
        <v>82</v>
      </c>
      <c r="B330" s="35">
        <v>2</v>
      </c>
      <c r="C330" s="35"/>
      <c r="D330" s="35">
        <v>0</v>
      </c>
      <c r="E330" s="35"/>
      <c r="F330" s="21" t="s">
        <v>57</v>
      </c>
    </row>
    <row r="331" spans="1:6" ht="30" x14ac:dyDescent="0.25">
      <c r="A331" s="21" t="s">
        <v>76</v>
      </c>
      <c r="B331" s="35">
        <v>2</v>
      </c>
      <c r="C331" s="35"/>
      <c r="D331" s="35">
        <v>0</v>
      </c>
      <c r="E331" s="35"/>
      <c r="F331" s="21" t="s">
        <v>57</v>
      </c>
    </row>
    <row r="332" spans="1:6" x14ac:dyDescent="0.25">
      <c r="A332" s="37" t="s">
        <v>7</v>
      </c>
      <c r="B332" s="37"/>
      <c r="C332" s="37"/>
      <c r="D332" s="37"/>
      <c r="E332" s="37"/>
      <c r="F332" s="37"/>
    </row>
    <row r="333" spans="1:6" ht="30" x14ac:dyDescent="0.25">
      <c r="A333" s="16" t="s">
        <v>8</v>
      </c>
      <c r="B333" s="16" t="s">
        <v>9</v>
      </c>
      <c r="C333" s="16" t="s">
        <v>1</v>
      </c>
      <c r="D333" s="16" t="s">
        <v>2</v>
      </c>
      <c r="E333" s="7" t="s">
        <v>10</v>
      </c>
      <c r="F333" s="7" t="s">
        <v>3</v>
      </c>
    </row>
    <row r="334" spans="1:6" x14ac:dyDescent="0.25">
      <c r="A334" s="64" t="s">
        <v>45</v>
      </c>
      <c r="B334" s="64"/>
      <c r="C334" s="64"/>
      <c r="D334" s="64"/>
      <c r="E334" s="64"/>
      <c r="F334" s="64"/>
    </row>
    <row r="335" spans="1:6" ht="27.75" customHeight="1" x14ac:dyDescent="0.25">
      <c r="A335" s="64" t="s">
        <v>27</v>
      </c>
      <c r="B335" s="64"/>
      <c r="C335" s="64"/>
      <c r="D335" s="64"/>
      <c r="E335" s="64"/>
      <c r="F335" s="64"/>
    </row>
    <row r="336" spans="1:6" x14ac:dyDescent="0.25">
      <c r="A336" s="30" t="s">
        <v>27</v>
      </c>
      <c r="B336" s="23" t="s">
        <v>11</v>
      </c>
      <c r="C336" s="11">
        <f>C337+C338+C339+C340</f>
        <v>225645.96000000002</v>
      </c>
      <c r="D336" s="11">
        <f>D337+D338+D339+D340</f>
        <v>0</v>
      </c>
      <c r="E336" s="11">
        <f t="shared" ref="E336:E339" si="45">D336-C336</f>
        <v>-225645.96000000002</v>
      </c>
      <c r="F336" s="36" t="s">
        <v>48</v>
      </c>
    </row>
    <row r="337" spans="1:6" x14ac:dyDescent="0.25">
      <c r="A337" s="30"/>
      <c r="B337" s="23" t="s">
        <v>12</v>
      </c>
      <c r="C337" s="11">
        <v>0</v>
      </c>
      <c r="D337" s="11">
        <v>0</v>
      </c>
      <c r="E337" s="11">
        <f t="shared" si="45"/>
        <v>0</v>
      </c>
      <c r="F337" s="36"/>
    </row>
    <row r="338" spans="1:6" x14ac:dyDescent="0.25">
      <c r="A338" s="30"/>
      <c r="B338" s="23" t="s">
        <v>13</v>
      </c>
      <c r="C338" s="11">
        <v>224517.73</v>
      </c>
      <c r="D338" s="11">
        <v>0</v>
      </c>
      <c r="E338" s="11">
        <f t="shared" si="45"/>
        <v>-224517.73</v>
      </c>
      <c r="F338" s="36"/>
    </row>
    <row r="339" spans="1:6" ht="25.5" x14ac:dyDescent="0.25">
      <c r="A339" s="30"/>
      <c r="B339" s="23" t="s">
        <v>14</v>
      </c>
      <c r="C339" s="11">
        <v>1128.23</v>
      </c>
      <c r="D339" s="11">
        <v>0</v>
      </c>
      <c r="E339" s="11">
        <f t="shared" si="45"/>
        <v>-1128.23</v>
      </c>
      <c r="F339" s="36"/>
    </row>
    <row r="340" spans="1:6" ht="25.5" customHeight="1" x14ac:dyDescent="0.25">
      <c r="A340" s="30"/>
      <c r="B340" s="23" t="s">
        <v>15</v>
      </c>
      <c r="C340" s="11">
        <v>0</v>
      </c>
      <c r="D340" s="11">
        <v>0</v>
      </c>
      <c r="E340" s="11">
        <f>D340-C340</f>
        <v>0</v>
      </c>
      <c r="F340" s="36"/>
    </row>
    <row r="341" spans="1:6" x14ac:dyDescent="0.25">
      <c r="A341" s="25" t="s">
        <v>47</v>
      </c>
      <c r="B341" s="14" t="s">
        <v>11</v>
      </c>
      <c r="C341" s="11">
        <f>C342+C343+C344+C345</f>
        <v>225645.96000000002</v>
      </c>
      <c r="D341" s="11">
        <f>D342+D343+D344+D345</f>
        <v>0</v>
      </c>
      <c r="E341" s="11">
        <f t="shared" ref="E341:E344" si="46">D341-C341</f>
        <v>-225645.96000000002</v>
      </c>
      <c r="F341" s="36" t="s">
        <v>48</v>
      </c>
    </row>
    <row r="342" spans="1:6" x14ac:dyDescent="0.25">
      <c r="A342" s="25"/>
      <c r="B342" s="14" t="s">
        <v>12</v>
      </c>
      <c r="C342" s="11">
        <v>0</v>
      </c>
      <c r="D342" s="11">
        <v>0</v>
      </c>
      <c r="E342" s="11">
        <f t="shared" si="46"/>
        <v>0</v>
      </c>
      <c r="F342" s="36"/>
    </row>
    <row r="343" spans="1:6" x14ac:dyDescent="0.25">
      <c r="A343" s="25"/>
      <c r="B343" s="14" t="s">
        <v>13</v>
      </c>
      <c r="C343" s="11">
        <v>224517.73</v>
      </c>
      <c r="D343" s="11">
        <v>0</v>
      </c>
      <c r="E343" s="11">
        <f t="shared" si="46"/>
        <v>-224517.73</v>
      </c>
      <c r="F343" s="36"/>
    </row>
    <row r="344" spans="1:6" ht="25.5" x14ac:dyDescent="0.25">
      <c r="A344" s="25"/>
      <c r="B344" s="14" t="s">
        <v>14</v>
      </c>
      <c r="C344" s="11">
        <v>1128.23</v>
      </c>
      <c r="D344" s="11">
        <v>0</v>
      </c>
      <c r="E344" s="11">
        <f t="shared" si="46"/>
        <v>-1128.23</v>
      </c>
      <c r="F344" s="36"/>
    </row>
    <row r="345" spans="1:6" ht="24" customHeight="1" x14ac:dyDescent="0.25">
      <c r="A345" s="25"/>
      <c r="B345" s="14" t="s">
        <v>15</v>
      </c>
      <c r="C345" s="11">
        <v>0</v>
      </c>
      <c r="D345" s="11">
        <v>0</v>
      </c>
      <c r="E345" s="11">
        <f>D345-C345</f>
        <v>0</v>
      </c>
      <c r="F345" s="36"/>
    </row>
    <row r="346" spans="1:6" x14ac:dyDescent="0.25">
      <c r="A346" s="37" t="s">
        <v>26</v>
      </c>
      <c r="B346" s="38"/>
      <c r="C346" s="38"/>
      <c r="D346" s="38"/>
      <c r="E346" s="38"/>
      <c r="F346" s="38"/>
    </row>
    <row r="347" spans="1:6" x14ac:dyDescent="0.25">
      <c r="A347" s="25" t="s">
        <v>26</v>
      </c>
      <c r="B347" s="23" t="s">
        <v>11</v>
      </c>
      <c r="C347" s="11">
        <f>C348+C349+C350+C351</f>
        <v>0</v>
      </c>
      <c r="D347" s="11">
        <f>D348+D349+D350+D351</f>
        <v>0</v>
      </c>
      <c r="E347" s="11">
        <f t="shared" ref="E347:E350" si="47">D347-C347</f>
        <v>0</v>
      </c>
      <c r="F347" s="36"/>
    </row>
    <row r="348" spans="1:6" x14ac:dyDescent="0.25">
      <c r="A348" s="25"/>
      <c r="B348" s="23" t="s">
        <v>12</v>
      </c>
      <c r="C348" s="12">
        <v>0</v>
      </c>
      <c r="D348" s="12">
        <v>0</v>
      </c>
      <c r="E348" s="11">
        <f t="shared" si="47"/>
        <v>0</v>
      </c>
      <c r="F348" s="36"/>
    </row>
    <row r="349" spans="1:6" x14ac:dyDescent="0.25">
      <c r="A349" s="25"/>
      <c r="B349" s="23" t="s">
        <v>13</v>
      </c>
      <c r="C349" s="12">
        <v>0</v>
      </c>
      <c r="D349" s="12">
        <v>0</v>
      </c>
      <c r="E349" s="11">
        <f t="shared" si="47"/>
        <v>0</v>
      </c>
      <c r="F349" s="36"/>
    </row>
    <row r="350" spans="1:6" ht="25.5" x14ac:dyDescent="0.25">
      <c r="A350" s="25"/>
      <c r="B350" s="23" t="s">
        <v>14</v>
      </c>
      <c r="C350" s="12">
        <v>0</v>
      </c>
      <c r="D350" s="12">
        <v>0</v>
      </c>
      <c r="E350" s="11">
        <f t="shared" si="47"/>
        <v>0</v>
      </c>
      <c r="F350" s="36"/>
    </row>
    <row r="351" spans="1:6" x14ac:dyDescent="0.25">
      <c r="A351" s="25"/>
      <c r="B351" s="23" t="s">
        <v>15</v>
      </c>
      <c r="C351" s="12">
        <v>0</v>
      </c>
      <c r="D351" s="12">
        <v>0</v>
      </c>
      <c r="E351" s="11">
        <f>D351-C351</f>
        <v>0</v>
      </c>
      <c r="F351" s="36"/>
    </row>
    <row r="352" spans="1:6" x14ac:dyDescent="0.25">
      <c r="A352" s="25" t="s">
        <v>47</v>
      </c>
      <c r="B352" s="14" t="s">
        <v>11</v>
      </c>
      <c r="C352" s="11">
        <f>C353+C354+C355+C356</f>
        <v>0</v>
      </c>
      <c r="D352" s="11">
        <f>D353+D354+D355+D356</f>
        <v>0</v>
      </c>
      <c r="E352" s="11">
        <f t="shared" ref="E352:E355" si="48">D352-C352</f>
        <v>0</v>
      </c>
      <c r="F352" s="36" t="s">
        <v>57</v>
      </c>
    </row>
    <row r="353" spans="1:6" x14ac:dyDescent="0.25">
      <c r="A353" s="25"/>
      <c r="B353" s="14" t="s">
        <v>12</v>
      </c>
      <c r="C353" s="12">
        <v>0</v>
      </c>
      <c r="D353" s="12">
        <v>0</v>
      </c>
      <c r="E353" s="11">
        <f t="shared" si="48"/>
        <v>0</v>
      </c>
      <c r="F353" s="36"/>
    </row>
    <row r="354" spans="1:6" x14ac:dyDescent="0.25">
      <c r="A354" s="25"/>
      <c r="B354" s="14" t="s">
        <v>13</v>
      </c>
      <c r="C354" s="12">
        <v>0</v>
      </c>
      <c r="D354" s="12">
        <v>0</v>
      </c>
      <c r="E354" s="11">
        <f t="shared" si="48"/>
        <v>0</v>
      </c>
      <c r="F354" s="36"/>
    </row>
    <row r="355" spans="1:6" ht="25.5" x14ac:dyDescent="0.25">
      <c r="A355" s="25"/>
      <c r="B355" s="14" t="s">
        <v>14</v>
      </c>
      <c r="C355" s="12">
        <v>0</v>
      </c>
      <c r="D355" s="12">
        <v>0</v>
      </c>
      <c r="E355" s="11">
        <f t="shared" si="48"/>
        <v>0</v>
      </c>
      <c r="F355" s="36"/>
    </row>
    <row r="356" spans="1:6" x14ac:dyDescent="0.25">
      <c r="A356" s="25"/>
      <c r="B356" s="14" t="s">
        <v>15</v>
      </c>
      <c r="C356" s="12">
        <v>0</v>
      </c>
      <c r="D356" s="12">
        <v>0</v>
      </c>
      <c r="E356" s="11">
        <f>D356-C356</f>
        <v>0</v>
      </c>
      <c r="F356" s="36"/>
    </row>
    <row r="357" spans="1:6" ht="30.75" customHeight="1" x14ac:dyDescent="0.25">
      <c r="A357" s="65" t="s">
        <v>50</v>
      </c>
      <c r="B357" s="66"/>
      <c r="C357" s="66"/>
      <c r="D357" s="66"/>
      <c r="E357" s="66"/>
      <c r="F357" s="67"/>
    </row>
    <row r="358" spans="1:6" x14ac:dyDescent="0.25">
      <c r="A358" s="25" t="s">
        <v>36</v>
      </c>
      <c r="B358" s="23" t="s">
        <v>11</v>
      </c>
      <c r="C358" s="11">
        <f>C359+C360+C361+C362</f>
        <v>117732.43</v>
      </c>
      <c r="D358" s="11">
        <f>D359+D360+D361+D362</f>
        <v>94925.75</v>
      </c>
      <c r="E358" s="11">
        <f t="shared" ref="E358:E361" si="49">D358-C358</f>
        <v>-22806.679999999993</v>
      </c>
      <c r="F358" s="47"/>
    </row>
    <row r="359" spans="1:6" x14ac:dyDescent="0.25">
      <c r="A359" s="25"/>
      <c r="B359" s="23" t="s">
        <v>12</v>
      </c>
      <c r="C359" s="12">
        <v>0</v>
      </c>
      <c r="D359" s="12">
        <v>0</v>
      </c>
      <c r="E359" s="11">
        <f t="shared" si="49"/>
        <v>0</v>
      </c>
      <c r="F359" s="48"/>
    </row>
    <row r="360" spans="1:6" x14ac:dyDescent="0.25">
      <c r="A360" s="25"/>
      <c r="B360" s="23" t="s">
        <v>13</v>
      </c>
      <c r="C360" s="12">
        <v>0</v>
      </c>
      <c r="D360" s="12">
        <v>0</v>
      </c>
      <c r="E360" s="11">
        <f t="shared" si="49"/>
        <v>0</v>
      </c>
      <c r="F360" s="48"/>
    </row>
    <row r="361" spans="1:6" ht="25.5" x14ac:dyDescent="0.25">
      <c r="A361" s="25"/>
      <c r="B361" s="23" t="s">
        <v>14</v>
      </c>
      <c r="C361" s="12">
        <v>107732.43</v>
      </c>
      <c r="D361" s="12">
        <v>84925.75</v>
      </c>
      <c r="E361" s="11">
        <f t="shared" si="49"/>
        <v>-22806.679999999993</v>
      </c>
      <c r="F361" s="48"/>
    </row>
    <row r="362" spans="1:6" x14ac:dyDescent="0.25">
      <c r="A362" s="25"/>
      <c r="B362" s="23" t="s">
        <v>15</v>
      </c>
      <c r="C362" s="12">
        <v>10000</v>
      </c>
      <c r="D362" s="12">
        <v>10000</v>
      </c>
      <c r="E362" s="11">
        <f>D362-C362</f>
        <v>0</v>
      </c>
      <c r="F362" s="49"/>
    </row>
    <row r="363" spans="1:6" x14ac:dyDescent="0.25">
      <c r="A363" s="25" t="s">
        <v>51</v>
      </c>
      <c r="B363" s="14" t="s">
        <v>11</v>
      </c>
      <c r="C363" s="11">
        <f>C364+C365+C366+C367</f>
        <v>110752.43</v>
      </c>
      <c r="D363" s="11">
        <f>D364+D365+D366+D367</f>
        <v>93425.748000000007</v>
      </c>
      <c r="E363" s="11">
        <f t="shared" ref="E363:E366" si="50">D363-C363</f>
        <v>-17326.681999999986</v>
      </c>
      <c r="F363" s="47" t="s">
        <v>53</v>
      </c>
    </row>
    <row r="364" spans="1:6" x14ac:dyDescent="0.25">
      <c r="A364" s="25"/>
      <c r="B364" s="14" t="s">
        <v>12</v>
      </c>
      <c r="C364" s="12">
        <v>0</v>
      </c>
      <c r="D364" s="12">
        <v>0</v>
      </c>
      <c r="E364" s="11">
        <f t="shared" si="50"/>
        <v>0</v>
      </c>
      <c r="F364" s="48"/>
    </row>
    <row r="365" spans="1:6" x14ac:dyDescent="0.25">
      <c r="A365" s="25"/>
      <c r="B365" s="14" t="s">
        <v>13</v>
      </c>
      <c r="C365" s="12">
        <v>0</v>
      </c>
      <c r="D365" s="12">
        <v>0</v>
      </c>
      <c r="E365" s="11">
        <f t="shared" si="50"/>
        <v>0</v>
      </c>
      <c r="F365" s="48"/>
    </row>
    <row r="366" spans="1:6" ht="25.5" x14ac:dyDescent="0.25">
      <c r="A366" s="25"/>
      <c r="B366" s="14" t="s">
        <v>14</v>
      </c>
      <c r="C366" s="12">
        <v>100752.43</v>
      </c>
      <c r="D366" s="12">
        <v>83425.748000000007</v>
      </c>
      <c r="E366" s="11">
        <f t="shared" si="50"/>
        <v>-17326.681999999986</v>
      </c>
      <c r="F366" s="48"/>
    </row>
    <row r="367" spans="1:6" ht="26.25" customHeight="1" x14ac:dyDescent="0.25">
      <c r="A367" s="25"/>
      <c r="B367" s="14" t="s">
        <v>15</v>
      </c>
      <c r="C367" s="12">
        <v>10000</v>
      </c>
      <c r="D367" s="12">
        <v>10000</v>
      </c>
      <c r="E367" s="11">
        <f>D367-C367</f>
        <v>0</v>
      </c>
      <c r="F367" s="49"/>
    </row>
    <row r="368" spans="1:6" x14ac:dyDescent="0.25">
      <c r="A368" s="25" t="s">
        <v>52</v>
      </c>
      <c r="B368" s="14" t="s">
        <v>11</v>
      </c>
      <c r="C368" s="11">
        <f>C369+C370+C371+C372</f>
        <v>6870</v>
      </c>
      <c r="D368" s="11">
        <f>D369+D370+D371+D372</f>
        <v>1500</v>
      </c>
      <c r="E368" s="11">
        <f t="shared" ref="E368:E371" si="51">D368-C368</f>
        <v>-5370</v>
      </c>
      <c r="F368" s="26" t="s">
        <v>53</v>
      </c>
    </row>
    <row r="369" spans="1:6" x14ac:dyDescent="0.25">
      <c r="A369" s="25"/>
      <c r="B369" s="14" t="s">
        <v>12</v>
      </c>
      <c r="C369" s="12">
        <v>0</v>
      </c>
      <c r="D369" s="12">
        <v>0</v>
      </c>
      <c r="E369" s="11">
        <f t="shared" si="51"/>
        <v>0</v>
      </c>
      <c r="F369" s="27"/>
    </row>
    <row r="370" spans="1:6" x14ac:dyDescent="0.25">
      <c r="A370" s="25"/>
      <c r="B370" s="14" t="s">
        <v>13</v>
      </c>
      <c r="C370" s="12">
        <v>0</v>
      </c>
      <c r="D370" s="12">
        <v>0</v>
      </c>
      <c r="E370" s="11">
        <f t="shared" si="51"/>
        <v>0</v>
      </c>
      <c r="F370" s="27"/>
    </row>
    <row r="371" spans="1:6" ht="25.5" x14ac:dyDescent="0.25">
      <c r="A371" s="25"/>
      <c r="B371" s="14" t="s">
        <v>14</v>
      </c>
      <c r="C371" s="12">
        <v>6870</v>
      </c>
      <c r="D371" s="12">
        <v>1500</v>
      </c>
      <c r="E371" s="11">
        <f t="shared" si="51"/>
        <v>-5370</v>
      </c>
      <c r="F371" s="27"/>
    </row>
    <row r="372" spans="1:6" ht="22.5" customHeight="1" x14ac:dyDescent="0.25">
      <c r="A372" s="25"/>
      <c r="B372" s="14" t="s">
        <v>15</v>
      </c>
      <c r="C372" s="12">
        <v>0</v>
      </c>
      <c r="D372" s="12">
        <v>0</v>
      </c>
      <c r="E372" s="11">
        <f>D372-C372</f>
        <v>0</v>
      </c>
      <c r="F372" s="28"/>
    </row>
    <row r="373" spans="1:6" x14ac:dyDescent="0.25">
      <c r="A373" s="25" t="s">
        <v>54</v>
      </c>
      <c r="B373" s="14" t="s">
        <v>11</v>
      </c>
      <c r="C373" s="11">
        <f>C374+C375+C376+C377</f>
        <v>10</v>
      </c>
      <c r="D373" s="11">
        <f>D374+D375+D376+D377</f>
        <v>0</v>
      </c>
      <c r="E373" s="11">
        <f t="shared" ref="E373:E376" si="52">D373-C373</f>
        <v>-10</v>
      </c>
      <c r="F373" s="26" t="s">
        <v>57</v>
      </c>
    </row>
    <row r="374" spans="1:6" x14ac:dyDescent="0.25">
      <c r="A374" s="25"/>
      <c r="B374" s="14" t="s">
        <v>12</v>
      </c>
      <c r="C374" s="12">
        <v>0</v>
      </c>
      <c r="D374" s="12">
        <v>0</v>
      </c>
      <c r="E374" s="11">
        <f t="shared" si="52"/>
        <v>0</v>
      </c>
      <c r="F374" s="27"/>
    </row>
    <row r="375" spans="1:6" x14ac:dyDescent="0.25">
      <c r="A375" s="25"/>
      <c r="B375" s="14" t="s">
        <v>13</v>
      </c>
      <c r="C375" s="12">
        <v>0</v>
      </c>
      <c r="D375" s="12">
        <v>0</v>
      </c>
      <c r="E375" s="11">
        <f t="shared" si="52"/>
        <v>0</v>
      </c>
      <c r="F375" s="27"/>
    </row>
    <row r="376" spans="1:6" ht="25.5" x14ac:dyDescent="0.25">
      <c r="A376" s="25"/>
      <c r="B376" s="14" t="s">
        <v>14</v>
      </c>
      <c r="C376" s="12">
        <v>10</v>
      </c>
      <c r="D376" s="12">
        <v>0</v>
      </c>
      <c r="E376" s="11">
        <f t="shared" si="52"/>
        <v>-10</v>
      </c>
      <c r="F376" s="27"/>
    </row>
    <row r="377" spans="1:6" ht="22.5" customHeight="1" x14ac:dyDescent="0.25">
      <c r="A377" s="25"/>
      <c r="B377" s="14" t="s">
        <v>15</v>
      </c>
      <c r="C377" s="12">
        <v>0</v>
      </c>
      <c r="D377" s="12">
        <v>0</v>
      </c>
      <c r="E377" s="11">
        <f>D377-C377</f>
        <v>0</v>
      </c>
      <c r="F377" s="28"/>
    </row>
    <row r="378" spans="1:6" x14ac:dyDescent="0.25">
      <c r="A378" s="30" t="s">
        <v>75</v>
      </c>
      <c r="B378" s="14" t="s">
        <v>11</v>
      </c>
      <c r="C378" s="11">
        <f>C379+C380+C381+C382</f>
        <v>100</v>
      </c>
      <c r="D378" s="11">
        <f>D379+D380+D381+D382</f>
        <v>0</v>
      </c>
      <c r="E378" s="11">
        <f t="shared" ref="E378:E381" si="53">D378-C378</f>
        <v>-100</v>
      </c>
      <c r="F378" s="26" t="s">
        <v>57</v>
      </c>
    </row>
    <row r="379" spans="1:6" x14ac:dyDescent="0.25">
      <c r="A379" s="30"/>
      <c r="B379" s="14" t="s">
        <v>12</v>
      </c>
      <c r="C379" s="12">
        <v>0</v>
      </c>
      <c r="D379" s="12"/>
      <c r="E379" s="11">
        <f t="shared" si="53"/>
        <v>0</v>
      </c>
      <c r="F379" s="27"/>
    </row>
    <row r="380" spans="1:6" x14ac:dyDescent="0.25">
      <c r="A380" s="30"/>
      <c r="B380" s="14" t="s">
        <v>13</v>
      </c>
      <c r="C380" s="12">
        <v>0</v>
      </c>
      <c r="D380" s="12">
        <v>0</v>
      </c>
      <c r="E380" s="11">
        <f t="shared" si="53"/>
        <v>0</v>
      </c>
      <c r="F380" s="27"/>
    </row>
    <row r="381" spans="1:6" ht="25.5" x14ac:dyDescent="0.25">
      <c r="A381" s="30"/>
      <c r="B381" s="14" t="s">
        <v>14</v>
      </c>
      <c r="C381" s="12">
        <v>100</v>
      </c>
      <c r="D381" s="12">
        <v>0</v>
      </c>
      <c r="E381" s="11">
        <f t="shared" si="53"/>
        <v>-100</v>
      </c>
      <c r="F381" s="27"/>
    </row>
    <row r="382" spans="1:6" x14ac:dyDescent="0.25">
      <c r="A382" s="30"/>
      <c r="B382" s="14" t="s">
        <v>15</v>
      </c>
      <c r="C382" s="12">
        <v>0</v>
      </c>
      <c r="D382" s="12">
        <v>0</v>
      </c>
      <c r="E382" s="11">
        <f>D382-C382</f>
        <v>0</v>
      </c>
      <c r="F382" s="28"/>
    </row>
    <row r="383" spans="1:6" ht="24.75" customHeight="1" x14ac:dyDescent="0.25">
      <c r="A383" s="31" t="s">
        <v>58</v>
      </c>
      <c r="B383" s="32"/>
      <c r="C383" s="32"/>
      <c r="D383" s="32"/>
      <c r="E383" s="32"/>
      <c r="F383" s="33"/>
    </row>
    <row r="384" spans="1:6" x14ac:dyDescent="0.25">
      <c r="A384" s="30" t="s">
        <v>38</v>
      </c>
      <c r="B384" s="23" t="s">
        <v>11</v>
      </c>
      <c r="C384" s="11">
        <f>C385+C386+C387+C388</f>
        <v>44397.45</v>
      </c>
      <c r="D384" s="11">
        <f>D385+D386+D387+D388</f>
        <v>34372.800000000003</v>
      </c>
      <c r="E384" s="11">
        <f t="shared" ref="E384:E387" si="54">D384-C384</f>
        <v>-10024.649999999994</v>
      </c>
      <c r="F384" s="26"/>
    </row>
    <row r="385" spans="1:6" x14ac:dyDescent="0.25">
      <c r="A385" s="30"/>
      <c r="B385" s="23" t="s">
        <v>12</v>
      </c>
      <c r="C385" s="12">
        <v>0</v>
      </c>
      <c r="D385" s="12"/>
      <c r="E385" s="11">
        <f t="shared" si="54"/>
        <v>0</v>
      </c>
      <c r="F385" s="27"/>
    </row>
    <row r="386" spans="1:6" x14ac:dyDescent="0.25">
      <c r="A386" s="30"/>
      <c r="B386" s="23" t="s">
        <v>13</v>
      </c>
      <c r="C386" s="12">
        <v>0</v>
      </c>
      <c r="D386" s="12">
        <v>168.01</v>
      </c>
      <c r="E386" s="11">
        <f t="shared" si="54"/>
        <v>168.01</v>
      </c>
      <c r="F386" s="27"/>
    </row>
    <row r="387" spans="1:6" ht="25.5" x14ac:dyDescent="0.25">
      <c r="A387" s="30"/>
      <c r="B387" s="23" t="s">
        <v>14</v>
      </c>
      <c r="C387" s="12">
        <v>44017.45</v>
      </c>
      <c r="D387" s="12">
        <v>33833.910000000003</v>
      </c>
      <c r="E387" s="11">
        <f t="shared" si="54"/>
        <v>-10183.539999999994</v>
      </c>
      <c r="F387" s="27"/>
    </row>
    <row r="388" spans="1:6" x14ac:dyDescent="0.25">
      <c r="A388" s="30"/>
      <c r="B388" s="23" t="s">
        <v>15</v>
      </c>
      <c r="C388" s="12">
        <v>380</v>
      </c>
      <c r="D388" s="12">
        <v>370.88</v>
      </c>
      <c r="E388" s="11">
        <f>D388-C388</f>
        <v>-9.1200000000000045</v>
      </c>
      <c r="F388" s="28"/>
    </row>
    <row r="389" spans="1:6" x14ac:dyDescent="0.25">
      <c r="A389" s="30" t="s">
        <v>59</v>
      </c>
      <c r="B389" s="14" t="s">
        <v>11</v>
      </c>
      <c r="C389" s="11">
        <f>C390+C391+C392+C393</f>
        <v>42597.45</v>
      </c>
      <c r="D389" s="11">
        <f>D390+D391+D392+D393</f>
        <v>34203.087999999996</v>
      </c>
      <c r="E389" s="11">
        <f t="shared" ref="E389:E392" si="55">D389-C389</f>
        <v>-8394.362000000001</v>
      </c>
      <c r="F389" s="26" t="s">
        <v>53</v>
      </c>
    </row>
    <row r="390" spans="1:6" x14ac:dyDescent="0.25">
      <c r="A390" s="30"/>
      <c r="B390" s="14" t="s">
        <v>12</v>
      </c>
      <c r="C390" s="12">
        <v>0</v>
      </c>
      <c r="D390" s="12"/>
      <c r="E390" s="11">
        <f t="shared" si="55"/>
        <v>0</v>
      </c>
      <c r="F390" s="27"/>
    </row>
    <row r="391" spans="1:6" x14ac:dyDescent="0.25">
      <c r="A391" s="30"/>
      <c r="B391" s="14" t="s">
        <v>13</v>
      </c>
      <c r="C391" s="12">
        <v>0</v>
      </c>
      <c r="D391" s="12">
        <v>0</v>
      </c>
      <c r="E391" s="11">
        <f t="shared" si="55"/>
        <v>0</v>
      </c>
      <c r="F391" s="27"/>
    </row>
    <row r="392" spans="1:6" ht="25.5" x14ac:dyDescent="0.25">
      <c r="A392" s="30"/>
      <c r="B392" s="14" t="s">
        <v>14</v>
      </c>
      <c r="C392" s="12">
        <v>42217.45</v>
      </c>
      <c r="D392" s="12">
        <v>33832.207999999999</v>
      </c>
      <c r="E392" s="11">
        <f t="shared" si="55"/>
        <v>-8385.2419999999984</v>
      </c>
      <c r="F392" s="27"/>
    </row>
    <row r="393" spans="1:6" x14ac:dyDescent="0.25">
      <c r="A393" s="30"/>
      <c r="B393" s="14" t="s">
        <v>15</v>
      </c>
      <c r="C393" s="12">
        <v>380</v>
      </c>
      <c r="D393" s="12">
        <v>370.88</v>
      </c>
      <c r="E393" s="11">
        <f>D393-C393</f>
        <v>-9.1200000000000045</v>
      </c>
      <c r="F393" s="28"/>
    </row>
    <row r="394" spans="1:6" x14ac:dyDescent="0.25">
      <c r="A394" s="30" t="s">
        <v>83</v>
      </c>
      <c r="B394" s="17" t="s">
        <v>11</v>
      </c>
      <c r="C394" s="11">
        <f>C395+C396+C397+C398</f>
        <v>1500</v>
      </c>
      <c r="D394" s="11">
        <f>D395+D396+D397+D398</f>
        <v>169.70999999999998</v>
      </c>
      <c r="E394" s="11">
        <f t="shared" ref="E394:E398" si="56">D394-C394</f>
        <v>-1330.29</v>
      </c>
      <c r="F394" s="26" t="s">
        <v>57</v>
      </c>
    </row>
    <row r="395" spans="1:6" x14ac:dyDescent="0.25">
      <c r="A395" s="30"/>
      <c r="B395" s="17" t="s">
        <v>12</v>
      </c>
      <c r="C395" s="12">
        <v>0</v>
      </c>
      <c r="D395" s="12"/>
      <c r="E395" s="11">
        <f t="shared" si="56"/>
        <v>0</v>
      </c>
      <c r="F395" s="27"/>
    </row>
    <row r="396" spans="1:6" x14ac:dyDescent="0.25">
      <c r="A396" s="30"/>
      <c r="B396" s="17" t="s">
        <v>13</v>
      </c>
      <c r="C396" s="12">
        <v>0</v>
      </c>
      <c r="D396" s="12">
        <f>ROUND(168.005,2)</f>
        <v>168.01</v>
      </c>
      <c r="E396" s="11">
        <f t="shared" si="56"/>
        <v>168.01</v>
      </c>
      <c r="F396" s="27"/>
    </row>
    <row r="397" spans="1:6" ht="25.5" x14ac:dyDescent="0.25">
      <c r="A397" s="30"/>
      <c r="B397" s="17" t="s">
        <v>14</v>
      </c>
      <c r="C397" s="12">
        <v>1500</v>
      </c>
      <c r="D397" s="12">
        <f>ROUND(1.69702,2)</f>
        <v>1.7</v>
      </c>
      <c r="E397" s="11">
        <f t="shared" si="56"/>
        <v>-1498.3</v>
      </c>
      <c r="F397" s="27"/>
    </row>
    <row r="398" spans="1:6" ht="21.75" customHeight="1" x14ac:dyDescent="0.25">
      <c r="A398" s="30"/>
      <c r="B398" s="17" t="s">
        <v>15</v>
      </c>
      <c r="C398" s="12">
        <v>0</v>
      </c>
      <c r="D398" s="12">
        <v>0</v>
      </c>
      <c r="E398" s="11">
        <f t="shared" si="56"/>
        <v>0</v>
      </c>
      <c r="F398" s="28"/>
    </row>
    <row r="399" spans="1:6" x14ac:dyDescent="0.25">
      <c r="A399" s="30" t="s">
        <v>40</v>
      </c>
      <c r="B399" s="14" t="s">
        <v>11</v>
      </c>
      <c r="C399" s="11">
        <f>C400+C401+C402+C403</f>
        <v>300</v>
      </c>
      <c r="D399" s="11">
        <f>D400+D401+D402+D403</f>
        <v>0</v>
      </c>
      <c r="E399" s="11">
        <f t="shared" ref="E399:E403" si="57">D399-C399</f>
        <v>-300</v>
      </c>
      <c r="F399" s="26" t="s">
        <v>57</v>
      </c>
    </row>
    <row r="400" spans="1:6" x14ac:dyDescent="0.25">
      <c r="A400" s="30"/>
      <c r="B400" s="14" t="s">
        <v>12</v>
      </c>
      <c r="C400" s="12">
        <v>0</v>
      </c>
      <c r="D400" s="12"/>
      <c r="E400" s="11">
        <f t="shared" si="57"/>
        <v>0</v>
      </c>
      <c r="F400" s="27"/>
    </row>
    <row r="401" spans="1:6" x14ac:dyDescent="0.25">
      <c r="A401" s="30"/>
      <c r="B401" s="14" t="s">
        <v>13</v>
      </c>
      <c r="C401" s="12">
        <v>0</v>
      </c>
      <c r="D401" s="12">
        <v>0</v>
      </c>
      <c r="E401" s="11">
        <f t="shared" si="57"/>
        <v>0</v>
      </c>
      <c r="F401" s="27"/>
    </row>
    <row r="402" spans="1:6" ht="25.5" x14ac:dyDescent="0.25">
      <c r="A402" s="30"/>
      <c r="B402" s="14" t="s">
        <v>14</v>
      </c>
      <c r="C402" s="12">
        <v>300</v>
      </c>
      <c r="D402" s="12">
        <v>0</v>
      </c>
      <c r="E402" s="11">
        <f t="shared" si="57"/>
        <v>-300</v>
      </c>
      <c r="F402" s="27"/>
    </row>
    <row r="403" spans="1:6" ht="19.5" customHeight="1" x14ac:dyDescent="0.25">
      <c r="A403" s="30"/>
      <c r="B403" s="14" t="s">
        <v>15</v>
      </c>
      <c r="C403" s="12">
        <v>0</v>
      </c>
      <c r="D403" s="12">
        <v>0</v>
      </c>
      <c r="E403" s="11">
        <f t="shared" si="57"/>
        <v>0</v>
      </c>
      <c r="F403" s="28"/>
    </row>
    <row r="404" spans="1:6" ht="28.5" customHeight="1" x14ac:dyDescent="0.25">
      <c r="A404" s="31" t="s">
        <v>61</v>
      </c>
      <c r="B404" s="32"/>
      <c r="C404" s="32"/>
      <c r="D404" s="32"/>
      <c r="E404" s="32"/>
      <c r="F404" s="33"/>
    </row>
    <row r="405" spans="1:6" x14ac:dyDescent="0.25">
      <c r="A405" s="30" t="s">
        <v>103</v>
      </c>
      <c r="B405" s="23" t="s">
        <v>11</v>
      </c>
      <c r="C405" s="11">
        <f>C406+C407+C408+C409</f>
        <v>17020.45</v>
      </c>
      <c r="D405" s="11">
        <f>D406+D407+D408+D409</f>
        <v>15497.727000000001</v>
      </c>
      <c r="E405" s="11">
        <f t="shared" ref="E405:E409" si="58">D405-C405</f>
        <v>-1522.723</v>
      </c>
      <c r="F405" s="26" t="s">
        <v>53</v>
      </c>
    </row>
    <row r="406" spans="1:6" x14ac:dyDescent="0.25">
      <c r="A406" s="30"/>
      <c r="B406" s="23" t="s">
        <v>12</v>
      </c>
      <c r="C406" s="12">
        <v>0</v>
      </c>
      <c r="D406" s="12"/>
      <c r="E406" s="11">
        <f t="shared" si="58"/>
        <v>0</v>
      </c>
      <c r="F406" s="27"/>
    </row>
    <row r="407" spans="1:6" x14ac:dyDescent="0.25">
      <c r="A407" s="30"/>
      <c r="B407" s="23" t="s">
        <v>13</v>
      </c>
      <c r="C407" s="12">
        <v>0</v>
      </c>
      <c r="D407" s="12">
        <v>0</v>
      </c>
      <c r="E407" s="11">
        <f t="shared" si="58"/>
        <v>0</v>
      </c>
      <c r="F407" s="27"/>
    </row>
    <row r="408" spans="1:6" ht="25.5" x14ac:dyDescent="0.25">
      <c r="A408" s="30"/>
      <c r="B408" s="23" t="s">
        <v>14</v>
      </c>
      <c r="C408" s="12">
        <v>16260.45</v>
      </c>
      <c r="D408" s="12">
        <v>14505.197</v>
      </c>
      <c r="E408" s="11">
        <f t="shared" si="58"/>
        <v>-1755.2530000000006</v>
      </c>
      <c r="F408" s="27"/>
    </row>
    <row r="409" spans="1:6" ht="21.75" customHeight="1" x14ac:dyDescent="0.25">
      <c r="A409" s="30"/>
      <c r="B409" s="23" t="s">
        <v>15</v>
      </c>
      <c r="C409" s="12">
        <v>760</v>
      </c>
      <c r="D409" s="12">
        <v>992.53</v>
      </c>
      <c r="E409" s="11">
        <f t="shared" si="58"/>
        <v>232.52999999999997</v>
      </c>
      <c r="F409" s="28"/>
    </row>
    <row r="410" spans="1:6" x14ac:dyDescent="0.25">
      <c r="A410" s="30" t="s">
        <v>62</v>
      </c>
      <c r="B410" s="14" t="s">
        <v>11</v>
      </c>
      <c r="C410" s="11">
        <f>C411+C412+C413+C414</f>
        <v>16825.45</v>
      </c>
      <c r="D410" s="11">
        <f>D411+D412+D413+D414</f>
        <v>15497.727000000001</v>
      </c>
      <c r="E410" s="11">
        <f t="shared" ref="E410:E419" si="59">D410-C410</f>
        <v>-1327.723</v>
      </c>
      <c r="F410" s="26" t="s">
        <v>53</v>
      </c>
    </row>
    <row r="411" spans="1:6" x14ac:dyDescent="0.25">
      <c r="A411" s="30"/>
      <c r="B411" s="14" t="s">
        <v>12</v>
      </c>
      <c r="C411" s="12">
        <v>0</v>
      </c>
      <c r="D411" s="12"/>
      <c r="E411" s="11">
        <f t="shared" si="59"/>
        <v>0</v>
      </c>
      <c r="F411" s="27"/>
    </row>
    <row r="412" spans="1:6" x14ac:dyDescent="0.25">
      <c r="A412" s="30"/>
      <c r="B412" s="14" t="s">
        <v>13</v>
      </c>
      <c r="C412" s="12">
        <v>0</v>
      </c>
      <c r="D412" s="12">
        <v>0</v>
      </c>
      <c r="E412" s="11">
        <f t="shared" si="59"/>
        <v>0</v>
      </c>
      <c r="F412" s="27"/>
    </row>
    <row r="413" spans="1:6" ht="25.5" x14ac:dyDescent="0.25">
      <c r="A413" s="30"/>
      <c r="B413" s="14" t="s">
        <v>14</v>
      </c>
      <c r="C413" s="12">
        <v>16065.45</v>
      </c>
      <c r="D413" s="12">
        <v>14505.197</v>
      </c>
      <c r="E413" s="11">
        <f t="shared" si="59"/>
        <v>-1560.2530000000006</v>
      </c>
      <c r="F413" s="27"/>
    </row>
    <row r="414" spans="1:6" x14ac:dyDescent="0.25">
      <c r="A414" s="30"/>
      <c r="B414" s="14" t="s">
        <v>15</v>
      </c>
      <c r="C414" s="12">
        <v>760</v>
      </c>
      <c r="D414" s="12">
        <v>992.53</v>
      </c>
      <c r="E414" s="11">
        <f t="shared" si="59"/>
        <v>232.52999999999997</v>
      </c>
      <c r="F414" s="28"/>
    </row>
    <row r="415" spans="1:6" x14ac:dyDescent="0.25">
      <c r="A415" s="30" t="s">
        <v>63</v>
      </c>
      <c r="B415" s="14" t="s">
        <v>11</v>
      </c>
      <c r="C415" s="11">
        <f>C416+C417+C418+C419</f>
        <v>95</v>
      </c>
      <c r="D415" s="11">
        <f>D416+D417+D418+D419</f>
        <v>0</v>
      </c>
      <c r="E415" s="11">
        <f t="shared" si="59"/>
        <v>-95</v>
      </c>
      <c r="F415" s="26" t="s">
        <v>57</v>
      </c>
    </row>
    <row r="416" spans="1:6" x14ac:dyDescent="0.25">
      <c r="A416" s="30"/>
      <c r="B416" s="14" t="s">
        <v>12</v>
      </c>
      <c r="C416" s="12">
        <v>0</v>
      </c>
      <c r="D416" s="12"/>
      <c r="E416" s="11">
        <f t="shared" si="59"/>
        <v>0</v>
      </c>
      <c r="F416" s="27"/>
    </row>
    <row r="417" spans="1:6" x14ac:dyDescent="0.25">
      <c r="A417" s="30"/>
      <c r="B417" s="14" t="s">
        <v>13</v>
      </c>
      <c r="C417" s="12">
        <v>0</v>
      </c>
      <c r="D417" s="12">
        <v>0</v>
      </c>
      <c r="E417" s="11">
        <f t="shared" si="59"/>
        <v>0</v>
      </c>
      <c r="F417" s="27"/>
    </row>
    <row r="418" spans="1:6" ht="25.5" x14ac:dyDescent="0.25">
      <c r="A418" s="30"/>
      <c r="B418" s="14" t="s">
        <v>14</v>
      </c>
      <c r="C418" s="12">
        <v>95</v>
      </c>
      <c r="D418" s="12">
        <v>0</v>
      </c>
      <c r="E418" s="11">
        <f t="shared" si="59"/>
        <v>-95</v>
      </c>
      <c r="F418" s="27"/>
    </row>
    <row r="419" spans="1:6" ht="27.75" customHeight="1" x14ac:dyDescent="0.25">
      <c r="A419" s="30"/>
      <c r="B419" s="14" t="s">
        <v>15</v>
      </c>
      <c r="C419" s="12">
        <v>0</v>
      </c>
      <c r="D419" s="12">
        <v>0</v>
      </c>
      <c r="E419" s="11">
        <f t="shared" si="59"/>
        <v>0</v>
      </c>
      <c r="F419" s="28"/>
    </row>
    <row r="420" spans="1:6" x14ac:dyDescent="0.25">
      <c r="A420" s="30" t="s">
        <v>84</v>
      </c>
      <c r="B420" s="17" t="s">
        <v>11</v>
      </c>
      <c r="C420" s="11">
        <f>C421+C422+C423+C424</f>
        <v>100</v>
      </c>
      <c r="D420" s="11">
        <f>D421+D422+D423+D424</f>
        <v>0</v>
      </c>
      <c r="E420" s="11">
        <f t="shared" ref="E420:E424" si="60">D420-C420</f>
        <v>-100</v>
      </c>
      <c r="F420" s="26" t="s">
        <v>57</v>
      </c>
    </row>
    <row r="421" spans="1:6" x14ac:dyDescent="0.25">
      <c r="A421" s="30"/>
      <c r="B421" s="17" t="s">
        <v>12</v>
      </c>
      <c r="C421" s="12">
        <v>0</v>
      </c>
      <c r="D421" s="12"/>
      <c r="E421" s="11">
        <f t="shared" si="60"/>
        <v>0</v>
      </c>
      <c r="F421" s="27"/>
    </row>
    <row r="422" spans="1:6" x14ac:dyDescent="0.25">
      <c r="A422" s="30"/>
      <c r="B422" s="17" t="s">
        <v>13</v>
      </c>
      <c r="C422" s="12">
        <v>0</v>
      </c>
      <c r="D422" s="12">
        <v>0</v>
      </c>
      <c r="E422" s="11">
        <f t="shared" si="60"/>
        <v>0</v>
      </c>
      <c r="F422" s="27"/>
    </row>
    <row r="423" spans="1:6" ht="25.5" x14ac:dyDescent="0.25">
      <c r="A423" s="30"/>
      <c r="B423" s="17" t="s">
        <v>14</v>
      </c>
      <c r="C423" s="12">
        <v>100</v>
      </c>
      <c r="D423" s="12">
        <v>0</v>
      </c>
      <c r="E423" s="11">
        <f t="shared" si="60"/>
        <v>-100</v>
      </c>
      <c r="F423" s="27"/>
    </row>
    <row r="424" spans="1:6" ht="27" customHeight="1" x14ac:dyDescent="0.25">
      <c r="A424" s="30"/>
      <c r="B424" s="17" t="s">
        <v>15</v>
      </c>
      <c r="C424" s="12">
        <v>0</v>
      </c>
      <c r="D424" s="12">
        <v>0</v>
      </c>
      <c r="E424" s="11">
        <f t="shared" si="60"/>
        <v>0</v>
      </c>
      <c r="F424" s="28"/>
    </row>
    <row r="425" spans="1:6" ht="42.75" customHeight="1" x14ac:dyDescent="0.25">
      <c r="A425" s="34" t="s">
        <v>65</v>
      </c>
      <c r="B425" s="34"/>
      <c r="C425" s="34"/>
      <c r="D425" s="34"/>
      <c r="E425" s="34"/>
      <c r="F425" s="34"/>
    </row>
    <row r="426" spans="1:6" x14ac:dyDescent="0.25">
      <c r="A426" s="30" t="s">
        <v>42</v>
      </c>
      <c r="B426" s="23" t="s">
        <v>11</v>
      </c>
      <c r="C426" s="11">
        <f>C427+C428+C429+C430</f>
        <v>42900</v>
      </c>
      <c r="D426" s="11">
        <f>D427+D428+D429+D430</f>
        <v>33725.718000000001</v>
      </c>
      <c r="E426" s="11">
        <f t="shared" ref="E426:E430" si="61">D426-C426</f>
        <v>-9174.2819999999992</v>
      </c>
      <c r="F426" s="26" t="s">
        <v>53</v>
      </c>
    </row>
    <row r="427" spans="1:6" x14ac:dyDescent="0.25">
      <c r="A427" s="30"/>
      <c r="B427" s="23" t="s">
        <v>12</v>
      </c>
      <c r="C427" s="12">
        <v>0</v>
      </c>
      <c r="D427" s="12"/>
      <c r="E427" s="11">
        <f t="shared" si="61"/>
        <v>0</v>
      </c>
      <c r="F427" s="27"/>
    </row>
    <row r="428" spans="1:6" x14ac:dyDescent="0.25">
      <c r="A428" s="30"/>
      <c r="B428" s="23" t="s">
        <v>13</v>
      </c>
      <c r="C428" s="12">
        <v>0</v>
      </c>
      <c r="D428" s="12">
        <v>0</v>
      </c>
      <c r="E428" s="11">
        <f t="shared" si="61"/>
        <v>0</v>
      </c>
      <c r="F428" s="27"/>
    </row>
    <row r="429" spans="1:6" ht="25.5" x14ac:dyDescent="0.25">
      <c r="A429" s="30"/>
      <c r="B429" s="23" t="s">
        <v>14</v>
      </c>
      <c r="C429" s="12">
        <v>40400</v>
      </c>
      <c r="D429" s="12">
        <v>30591.018</v>
      </c>
      <c r="E429" s="11">
        <f t="shared" si="61"/>
        <v>-9808.982</v>
      </c>
      <c r="F429" s="27"/>
    </row>
    <row r="430" spans="1:6" x14ac:dyDescent="0.25">
      <c r="A430" s="30"/>
      <c r="B430" s="23" t="s">
        <v>15</v>
      </c>
      <c r="C430" s="12">
        <v>2500</v>
      </c>
      <c r="D430" s="12">
        <v>3134.7</v>
      </c>
      <c r="E430" s="11">
        <f t="shared" si="61"/>
        <v>634.69999999999982</v>
      </c>
      <c r="F430" s="28"/>
    </row>
    <row r="431" spans="1:6" x14ac:dyDescent="0.25">
      <c r="A431" s="30" t="s">
        <v>96</v>
      </c>
      <c r="B431" s="14" t="s">
        <v>11</v>
      </c>
      <c r="C431" s="11">
        <f>C432+C433+C434+C435</f>
        <v>42500</v>
      </c>
      <c r="D431" s="11">
        <f>D432+D433+D434+D435</f>
        <v>33725.718000000001</v>
      </c>
      <c r="E431" s="11">
        <f t="shared" ref="E431:E445" si="62">D431-C431</f>
        <v>-8774.2819999999992</v>
      </c>
      <c r="F431" s="26" t="s">
        <v>53</v>
      </c>
    </row>
    <row r="432" spans="1:6" x14ac:dyDescent="0.25">
      <c r="A432" s="30"/>
      <c r="B432" s="14" t="s">
        <v>12</v>
      </c>
      <c r="C432" s="12">
        <v>0</v>
      </c>
      <c r="D432" s="12"/>
      <c r="E432" s="11">
        <f t="shared" si="62"/>
        <v>0</v>
      </c>
      <c r="F432" s="27"/>
    </row>
    <row r="433" spans="1:6" x14ac:dyDescent="0.25">
      <c r="A433" s="30"/>
      <c r="B433" s="14" t="s">
        <v>13</v>
      </c>
      <c r="C433" s="12">
        <v>0</v>
      </c>
      <c r="D433" s="12">
        <v>0</v>
      </c>
      <c r="E433" s="11">
        <f t="shared" si="62"/>
        <v>0</v>
      </c>
      <c r="F433" s="27"/>
    </row>
    <row r="434" spans="1:6" ht="25.5" x14ac:dyDescent="0.25">
      <c r="A434" s="30"/>
      <c r="B434" s="14" t="s">
        <v>14</v>
      </c>
      <c r="C434" s="12">
        <v>40000</v>
      </c>
      <c r="D434" s="12">
        <v>30591.018</v>
      </c>
      <c r="E434" s="11">
        <f t="shared" si="62"/>
        <v>-9408.982</v>
      </c>
      <c r="F434" s="27"/>
    </row>
    <row r="435" spans="1:6" x14ac:dyDescent="0.25">
      <c r="A435" s="30"/>
      <c r="B435" s="14" t="s">
        <v>15</v>
      </c>
      <c r="C435" s="12">
        <v>2500</v>
      </c>
      <c r="D435" s="12">
        <v>3134.7</v>
      </c>
      <c r="E435" s="11">
        <f t="shared" si="62"/>
        <v>634.69999999999982</v>
      </c>
      <c r="F435" s="28"/>
    </row>
    <row r="436" spans="1:6" x14ac:dyDescent="0.25">
      <c r="A436" s="25" t="s">
        <v>66</v>
      </c>
      <c r="B436" s="14" t="s">
        <v>11</v>
      </c>
      <c r="C436" s="11">
        <f>C437+C438+C439+C440</f>
        <v>300</v>
      </c>
      <c r="D436" s="11">
        <f>D437+D438+D439+D440</f>
        <v>0</v>
      </c>
      <c r="E436" s="11">
        <f t="shared" si="62"/>
        <v>-300</v>
      </c>
      <c r="F436" s="26" t="s">
        <v>57</v>
      </c>
    </row>
    <row r="437" spans="1:6" x14ac:dyDescent="0.25">
      <c r="A437" s="25"/>
      <c r="B437" s="14" t="s">
        <v>12</v>
      </c>
      <c r="C437" s="12">
        <v>0</v>
      </c>
      <c r="D437" s="12"/>
      <c r="E437" s="11">
        <f t="shared" si="62"/>
        <v>0</v>
      </c>
      <c r="F437" s="27"/>
    </row>
    <row r="438" spans="1:6" x14ac:dyDescent="0.25">
      <c r="A438" s="25"/>
      <c r="B438" s="14" t="s">
        <v>13</v>
      </c>
      <c r="C438" s="12">
        <v>0</v>
      </c>
      <c r="D438" s="12">
        <v>0</v>
      </c>
      <c r="E438" s="11">
        <f t="shared" si="62"/>
        <v>0</v>
      </c>
      <c r="F438" s="27"/>
    </row>
    <row r="439" spans="1:6" ht="25.5" x14ac:dyDescent="0.25">
      <c r="A439" s="25"/>
      <c r="B439" s="14" t="s">
        <v>14</v>
      </c>
      <c r="C439" s="12">
        <v>300</v>
      </c>
      <c r="D439" s="12">
        <v>0</v>
      </c>
      <c r="E439" s="11">
        <f t="shared" si="62"/>
        <v>-300</v>
      </c>
      <c r="F439" s="27"/>
    </row>
    <row r="440" spans="1:6" ht="26.25" customHeight="1" x14ac:dyDescent="0.25">
      <c r="A440" s="25"/>
      <c r="B440" s="14" t="s">
        <v>15</v>
      </c>
      <c r="C440" s="12">
        <v>0</v>
      </c>
      <c r="D440" s="12">
        <v>0</v>
      </c>
      <c r="E440" s="11">
        <f t="shared" si="62"/>
        <v>0</v>
      </c>
      <c r="F440" s="28"/>
    </row>
    <row r="441" spans="1:6" x14ac:dyDescent="0.25">
      <c r="A441" s="25" t="s">
        <v>78</v>
      </c>
      <c r="B441" s="14" t="s">
        <v>11</v>
      </c>
      <c r="C441" s="11">
        <f>C442+C443+C444+C445</f>
        <v>100</v>
      </c>
      <c r="D441" s="11">
        <f>D442+D443+D444+D445</f>
        <v>0</v>
      </c>
      <c r="E441" s="11">
        <f t="shared" si="62"/>
        <v>-100</v>
      </c>
      <c r="F441" s="26" t="s">
        <v>57</v>
      </c>
    </row>
    <row r="442" spans="1:6" x14ac:dyDescent="0.25">
      <c r="A442" s="25"/>
      <c r="B442" s="14" t="s">
        <v>12</v>
      </c>
      <c r="C442" s="12">
        <v>0</v>
      </c>
      <c r="D442" s="12"/>
      <c r="E442" s="11">
        <f t="shared" si="62"/>
        <v>0</v>
      </c>
      <c r="F442" s="27"/>
    </row>
    <row r="443" spans="1:6" x14ac:dyDescent="0.25">
      <c r="A443" s="25"/>
      <c r="B443" s="14" t="s">
        <v>13</v>
      </c>
      <c r="C443" s="12">
        <v>0</v>
      </c>
      <c r="D443" s="12">
        <v>0</v>
      </c>
      <c r="E443" s="11">
        <f t="shared" si="62"/>
        <v>0</v>
      </c>
      <c r="F443" s="27"/>
    </row>
    <row r="444" spans="1:6" ht="25.5" x14ac:dyDescent="0.25">
      <c r="A444" s="25"/>
      <c r="B444" s="14" t="s">
        <v>14</v>
      </c>
      <c r="C444" s="12">
        <v>100</v>
      </c>
      <c r="D444" s="12">
        <v>0</v>
      </c>
      <c r="E444" s="11">
        <f t="shared" si="62"/>
        <v>-100</v>
      </c>
      <c r="F444" s="27"/>
    </row>
    <row r="445" spans="1:6" ht="45" customHeight="1" x14ac:dyDescent="0.25">
      <c r="A445" s="25"/>
      <c r="B445" s="14" t="s">
        <v>15</v>
      </c>
      <c r="C445" s="12">
        <v>0</v>
      </c>
      <c r="D445" s="12">
        <v>0</v>
      </c>
      <c r="E445" s="11">
        <f t="shared" si="62"/>
        <v>0</v>
      </c>
      <c r="F445" s="28"/>
    </row>
    <row r="446" spans="1:6" ht="30" customHeight="1" x14ac:dyDescent="0.25">
      <c r="A446" s="29" t="s">
        <v>44</v>
      </c>
      <c r="B446" s="29"/>
      <c r="C446" s="29"/>
      <c r="D446" s="29"/>
      <c r="E446" s="29"/>
      <c r="F446" s="29"/>
    </row>
    <row r="447" spans="1:6" x14ac:dyDescent="0.25">
      <c r="A447" s="25" t="s">
        <v>44</v>
      </c>
      <c r="B447" s="23" t="s">
        <v>11</v>
      </c>
      <c r="C447" s="11">
        <f>C448+C449+C450+C451</f>
        <v>3000</v>
      </c>
      <c r="D447" s="11">
        <f>D448+D449+D450+D451</f>
        <v>0</v>
      </c>
      <c r="E447" s="11">
        <f t="shared" ref="E447:E451" si="63">D447-C447</f>
        <v>-3000</v>
      </c>
      <c r="F447" s="26" t="s">
        <v>57</v>
      </c>
    </row>
    <row r="448" spans="1:6" x14ac:dyDescent="0.25">
      <c r="A448" s="25"/>
      <c r="B448" s="23" t="s">
        <v>12</v>
      </c>
      <c r="C448" s="12">
        <v>0</v>
      </c>
      <c r="D448" s="12"/>
      <c r="E448" s="11">
        <f t="shared" si="63"/>
        <v>0</v>
      </c>
      <c r="F448" s="27"/>
    </row>
    <row r="449" spans="1:6" x14ac:dyDescent="0.25">
      <c r="A449" s="25"/>
      <c r="B449" s="23" t="s">
        <v>13</v>
      </c>
      <c r="C449" s="12">
        <v>0</v>
      </c>
      <c r="D449" s="12">
        <v>0</v>
      </c>
      <c r="E449" s="11">
        <f t="shared" si="63"/>
        <v>0</v>
      </c>
      <c r="F449" s="27"/>
    </row>
    <row r="450" spans="1:6" ht="25.5" x14ac:dyDescent="0.25">
      <c r="A450" s="25"/>
      <c r="B450" s="23" t="s">
        <v>14</v>
      </c>
      <c r="C450" s="12">
        <v>3000</v>
      </c>
      <c r="D450" s="12">
        <v>0</v>
      </c>
      <c r="E450" s="11">
        <f t="shared" si="63"/>
        <v>-3000</v>
      </c>
      <c r="F450" s="27"/>
    </row>
    <row r="451" spans="1:6" x14ac:dyDescent="0.25">
      <c r="A451" s="25"/>
      <c r="B451" s="23" t="s">
        <v>15</v>
      </c>
      <c r="C451" s="12">
        <v>0</v>
      </c>
      <c r="D451" s="12">
        <v>0</v>
      </c>
      <c r="E451" s="11">
        <f t="shared" si="63"/>
        <v>0</v>
      </c>
      <c r="F451" s="28"/>
    </row>
    <row r="452" spans="1:6" x14ac:dyDescent="0.25">
      <c r="A452" s="25" t="s">
        <v>68</v>
      </c>
      <c r="B452" s="14" t="s">
        <v>11</v>
      </c>
      <c r="C452" s="11">
        <f>C453+C454+C455+C456</f>
        <v>3000</v>
      </c>
      <c r="D452" s="11">
        <f>D453+D454+D455+D456</f>
        <v>0</v>
      </c>
      <c r="E452" s="11">
        <f t="shared" ref="E452:E456" si="64">D452-C452</f>
        <v>-3000</v>
      </c>
      <c r="F452" s="26" t="s">
        <v>57</v>
      </c>
    </row>
    <row r="453" spans="1:6" x14ac:dyDescent="0.25">
      <c r="A453" s="25"/>
      <c r="B453" s="14" t="s">
        <v>12</v>
      </c>
      <c r="C453" s="12">
        <v>0</v>
      </c>
      <c r="D453" s="12"/>
      <c r="E453" s="11">
        <f t="shared" si="64"/>
        <v>0</v>
      </c>
      <c r="F453" s="27"/>
    </row>
    <row r="454" spans="1:6" x14ac:dyDescent="0.25">
      <c r="A454" s="25"/>
      <c r="B454" s="14" t="s">
        <v>13</v>
      </c>
      <c r="C454" s="12">
        <v>0</v>
      </c>
      <c r="D454" s="12">
        <v>0</v>
      </c>
      <c r="E454" s="11">
        <f t="shared" si="64"/>
        <v>0</v>
      </c>
      <c r="F454" s="27"/>
    </row>
    <row r="455" spans="1:6" ht="25.5" x14ac:dyDescent="0.25">
      <c r="A455" s="25"/>
      <c r="B455" s="14" t="s">
        <v>14</v>
      </c>
      <c r="C455" s="12">
        <v>3000</v>
      </c>
      <c r="D455" s="12">
        <v>0</v>
      </c>
      <c r="E455" s="11">
        <f t="shared" si="64"/>
        <v>-3000</v>
      </c>
      <c r="F455" s="27"/>
    </row>
    <row r="456" spans="1:6" x14ac:dyDescent="0.25">
      <c r="A456" s="25"/>
      <c r="B456" s="14" t="s">
        <v>15</v>
      </c>
      <c r="C456" s="12">
        <v>0</v>
      </c>
      <c r="D456" s="12">
        <v>0</v>
      </c>
      <c r="E456" s="11">
        <f t="shared" si="64"/>
        <v>0</v>
      </c>
      <c r="F456" s="28"/>
    </row>
    <row r="457" spans="1:6" x14ac:dyDescent="0.25">
      <c r="A457" s="46" t="s">
        <v>104</v>
      </c>
      <c r="B457" s="46"/>
      <c r="C457" s="46"/>
      <c r="D457" s="46"/>
      <c r="E457" s="46"/>
      <c r="F457" s="46"/>
    </row>
    <row r="458" spans="1:6" ht="30" x14ac:dyDescent="0.25">
      <c r="A458" s="2" t="s">
        <v>0</v>
      </c>
      <c r="B458" s="37" t="s">
        <v>1</v>
      </c>
      <c r="C458" s="37"/>
      <c r="D458" s="37" t="s">
        <v>2</v>
      </c>
      <c r="E458" s="37"/>
      <c r="F458" s="6" t="s">
        <v>3</v>
      </c>
    </row>
    <row r="459" spans="1:6" x14ac:dyDescent="0.25">
      <c r="A459" s="37" t="s">
        <v>4</v>
      </c>
      <c r="B459" s="37"/>
      <c r="C459" s="37"/>
      <c r="D459" s="37"/>
      <c r="E459" s="37"/>
      <c r="F459" s="37"/>
    </row>
    <row r="460" spans="1:6" ht="15" customHeight="1" x14ac:dyDescent="0.25">
      <c r="A460" s="3"/>
      <c r="B460" s="37"/>
      <c r="C460" s="37"/>
      <c r="D460" s="37"/>
      <c r="E460" s="37"/>
      <c r="F460" s="3"/>
    </row>
    <row r="461" spans="1:6" x14ac:dyDescent="0.25">
      <c r="A461" s="37" t="s">
        <v>5</v>
      </c>
      <c r="B461" s="37"/>
      <c r="C461" s="37"/>
      <c r="D461" s="37"/>
      <c r="E461" s="37"/>
      <c r="F461" s="37"/>
    </row>
    <row r="462" spans="1:6" ht="19.5" customHeight="1" x14ac:dyDescent="0.25">
      <c r="A462" s="22"/>
      <c r="B462" s="44"/>
      <c r="C462" s="45"/>
      <c r="D462" s="44"/>
      <c r="E462" s="45"/>
      <c r="F462" s="22"/>
    </row>
    <row r="463" spans="1:6" x14ac:dyDescent="0.25">
      <c r="A463" s="37" t="s">
        <v>6</v>
      </c>
      <c r="B463" s="37"/>
      <c r="C463" s="37"/>
      <c r="D463" s="37"/>
      <c r="E463" s="37"/>
      <c r="F463" s="37"/>
    </row>
    <row r="464" spans="1:6" ht="36.75" customHeight="1" x14ac:dyDescent="0.25">
      <c r="A464" s="40" t="s">
        <v>36</v>
      </c>
      <c r="B464" s="40"/>
      <c r="C464" s="40"/>
      <c r="D464" s="40"/>
      <c r="E464" s="40"/>
      <c r="F464" s="40"/>
    </row>
    <row r="465" spans="1:6" ht="30" x14ac:dyDescent="0.25">
      <c r="A465" s="9" t="s">
        <v>97</v>
      </c>
      <c r="B465" s="53" t="s">
        <v>86</v>
      </c>
      <c r="C465" s="54"/>
      <c r="D465" s="53">
        <v>2</v>
      </c>
      <c r="E465" s="54"/>
      <c r="F465" s="9"/>
    </row>
    <row r="466" spans="1:6" x14ac:dyDescent="0.25">
      <c r="A466" s="46" t="s">
        <v>85</v>
      </c>
      <c r="B466" s="46"/>
      <c r="C466" s="46"/>
      <c r="D466" s="46"/>
      <c r="E466" s="46"/>
      <c r="F466" s="46"/>
    </row>
    <row r="467" spans="1:6" ht="34.5" customHeight="1" x14ac:dyDescent="0.25">
      <c r="A467" s="2" t="s">
        <v>0</v>
      </c>
      <c r="B467" s="37" t="s">
        <v>1</v>
      </c>
      <c r="C467" s="37"/>
      <c r="D467" s="37" t="s">
        <v>2</v>
      </c>
      <c r="E467" s="37"/>
      <c r="F467" s="6" t="s">
        <v>3</v>
      </c>
    </row>
    <row r="468" spans="1:6" x14ac:dyDescent="0.25">
      <c r="A468" s="37" t="s">
        <v>4</v>
      </c>
      <c r="B468" s="37"/>
      <c r="C468" s="37"/>
      <c r="D468" s="37"/>
      <c r="E468" s="37"/>
      <c r="F468" s="37"/>
    </row>
    <row r="469" spans="1:6" x14ac:dyDescent="0.25">
      <c r="A469" s="3"/>
      <c r="B469" s="37"/>
      <c r="C469" s="37"/>
      <c r="D469" s="37"/>
      <c r="E469" s="37"/>
      <c r="F469" s="3"/>
    </row>
    <row r="470" spans="1:6" x14ac:dyDescent="0.25">
      <c r="A470" s="37" t="s">
        <v>5</v>
      </c>
      <c r="B470" s="37"/>
      <c r="C470" s="37"/>
      <c r="D470" s="37"/>
      <c r="E470" s="37"/>
      <c r="F470" s="37"/>
    </row>
    <row r="471" spans="1:6" x14ac:dyDescent="0.25">
      <c r="A471" s="19"/>
      <c r="B471" s="44"/>
      <c r="C471" s="45"/>
      <c r="D471" s="44"/>
      <c r="E471" s="45"/>
      <c r="F471" s="19"/>
    </row>
    <row r="472" spans="1:6" x14ac:dyDescent="0.25">
      <c r="A472" s="37" t="s">
        <v>6</v>
      </c>
      <c r="B472" s="37"/>
      <c r="C472" s="37"/>
      <c r="D472" s="37"/>
      <c r="E472" s="37"/>
      <c r="F472" s="37"/>
    </row>
    <row r="473" spans="1:6" x14ac:dyDescent="0.25">
      <c r="A473" s="37" t="s">
        <v>34</v>
      </c>
      <c r="B473" s="37"/>
      <c r="C473" s="37"/>
      <c r="D473" s="37"/>
      <c r="E473" s="37"/>
      <c r="F473" s="37"/>
    </row>
    <row r="474" spans="1:6" ht="171" customHeight="1" x14ac:dyDescent="0.25">
      <c r="A474" s="9" t="s">
        <v>35</v>
      </c>
      <c r="B474" s="43">
        <v>1</v>
      </c>
      <c r="C474" s="43"/>
      <c r="D474" s="43">
        <v>0</v>
      </c>
      <c r="E474" s="43"/>
      <c r="F474" s="9" t="s">
        <v>105</v>
      </c>
    </row>
    <row r="475" spans="1:6" ht="36.75" customHeight="1" x14ac:dyDescent="0.25">
      <c r="A475" s="40" t="s">
        <v>36</v>
      </c>
      <c r="B475" s="40"/>
      <c r="C475" s="40"/>
      <c r="D475" s="40"/>
      <c r="E475" s="40"/>
      <c r="F475" s="40"/>
    </row>
    <row r="476" spans="1:6" ht="30" x14ac:dyDescent="0.25">
      <c r="A476" s="9" t="s">
        <v>97</v>
      </c>
      <c r="B476" s="53" t="s">
        <v>86</v>
      </c>
      <c r="C476" s="54"/>
      <c r="D476" s="53">
        <v>2</v>
      </c>
      <c r="E476" s="54"/>
      <c r="F476" s="9"/>
    </row>
  </sheetData>
  <mergeCells count="315">
    <mergeCell ref="A464:F464"/>
    <mergeCell ref="B465:C465"/>
    <mergeCell ref="D465:E465"/>
    <mergeCell ref="A475:F475"/>
    <mergeCell ref="B476:C476"/>
    <mergeCell ref="D476:E476"/>
    <mergeCell ref="A463:F463"/>
    <mergeCell ref="A384:A388"/>
    <mergeCell ref="F384:F388"/>
    <mergeCell ref="A405:A409"/>
    <mergeCell ref="F405:F409"/>
    <mergeCell ref="A426:A430"/>
    <mergeCell ref="F426:F430"/>
    <mergeCell ref="A447:A451"/>
    <mergeCell ref="F447:F451"/>
    <mergeCell ref="A457:F457"/>
    <mergeCell ref="A410:A414"/>
    <mergeCell ref="F410:F414"/>
    <mergeCell ref="A415:A419"/>
    <mergeCell ref="F415:F419"/>
    <mergeCell ref="A425:F425"/>
    <mergeCell ref="A389:A393"/>
    <mergeCell ref="F389:F393"/>
    <mergeCell ref="A399:A403"/>
    <mergeCell ref="F119:F123"/>
    <mergeCell ref="A135:A139"/>
    <mergeCell ref="F135:F139"/>
    <mergeCell ref="A156:A160"/>
    <mergeCell ref="F156:F160"/>
    <mergeCell ref="A196:A200"/>
    <mergeCell ref="F196:F200"/>
    <mergeCell ref="B184:C184"/>
    <mergeCell ref="D184:E184"/>
    <mergeCell ref="A145:A149"/>
    <mergeCell ref="F145:F149"/>
    <mergeCell ref="A150:A154"/>
    <mergeCell ref="F150:F154"/>
    <mergeCell ref="A155:F155"/>
    <mergeCell ref="A129:A133"/>
    <mergeCell ref="F129:F133"/>
    <mergeCell ref="A134:F134"/>
    <mergeCell ref="A140:A144"/>
    <mergeCell ref="F140:F144"/>
    <mergeCell ref="A38:A42"/>
    <mergeCell ref="F38:F42"/>
    <mergeCell ref="A43:A47"/>
    <mergeCell ref="F43:F47"/>
    <mergeCell ref="A50:A54"/>
    <mergeCell ref="F50:F54"/>
    <mergeCell ref="B25:C25"/>
    <mergeCell ref="D25:E25"/>
    <mergeCell ref="A66:A70"/>
    <mergeCell ref="F66:F70"/>
    <mergeCell ref="A49:F49"/>
    <mergeCell ref="A60:A64"/>
    <mergeCell ref="F60:F64"/>
    <mergeCell ref="A65:F65"/>
    <mergeCell ref="A48:F48"/>
    <mergeCell ref="A404:F404"/>
    <mergeCell ref="F399:F403"/>
    <mergeCell ref="F420:F424"/>
    <mergeCell ref="A332:F332"/>
    <mergeCell ref="A334:F334"/>
    <mergeCell ref="A335:F335"/>
    <mergeCell ref="F373:F377"/>
    <mergeCell ref="A378:A382"/>
    <mergeCell ref="F378:F382"/>
    <mergeCell ref="A383:F383"/>
    <mergeCell ref="A357:F357"/>
    <mergeCell ref="A363:A367"/>
    <mergeCell ref="F363:F367"/>
    <mergeCell ref="A368:A372"/>
    <mergeCell ref="F368:F372"/>
    <mergeCell ref="A373:A377"/>
    <mergeCell ref="A336:A340"/>
    <mergeCell ref="F336:F340"/>
    <mergeCell ref="A347:A351"/>
    <mergeCell ref="F347:F351"/>
    <mergeCell ref="A358:A362"/>
    <mergeCell ref="F358:F362"/>
    <mergeCell ref="A420:A424"/>
    <mergeCell ref="B312:C312"/>
    <mergeCell ref="D312:E312"/>
    <mergeCell ref="A194:F194"/>
    <mergeCell ref="A195:F195"/>
    <mergeCell ref="A201:A205"/>
    <mergeCell ref="F201:F205"/>
    <mergeCell ref="A206:F206"/>
    <mergeCell ref="A212:A216"/>
    <mergeCell ref="F212:F216"/>
    <mergeCell ref="A217:F217"/>
    <mergeCell ref="A223:A227"/>
    <mergeCell ref="A207:A211"/>
    <mergeCell ref="F207:F211"/>
    <mergeCell ref="A218:A222"/>
    <mergeCell ref="F218:F222"/>
    <mergeCell ref="A244:A248"/>
    <mergeCell ref="F244:F248"/>
    <mergeCell ref="A260:A264"/>
    <mergeCell ref="F260:F264"/>
    <mergeCell ref="A276:A280"/>
    <mergeCell ref="F276:F280"/>
    <mergeCell ref="A297:A301"/>
    <mergeCell ref="F297:F301"/>
    <mergeCell ref="A311:F311"/>
    <mergeCell ref="B320:C320"/>
    <mergeCell ref="D320:E320"/>
    <mergeCell ref="A322:F322"/>
    <mergeCell ref="B318:C318"/>
    <mergeCell ref="D318:E318"/>
    <mergeCell ref="A319:F319"/>
    <mergeCell ref="A313:F313"/>
    <mergeCell ref="A314:F314"/>
    <mergeCell ref="B315:C315"/>
    <mergeCell ref="D315:E315"/>
    <mergeCell ref="A316:F316"/>
    <mergeCell ref="B321:C321"/>
    <mergeCell ref="D321:E321"/>
    <mergeCell ref="B308:C308"/>
    <mergeCell ref="D308:E308"/>
    <mergeCell ref="A309:F309"/>
    <mergeCell ref="B310:C310"/>
    <mergeCell ref="D310:E310"/>
    <mergeCell ref="A161:A165"/>
    <mergeCell ref="F161:F165"/>
    <mergeCell ref="A166:A170"/>
    <mergeCell ref="F166:F170"/>
    <mergeCell ref="A307:F307"/>
    <mergeCell ref="A171:F171"/>
    <mergeCell ref="B172:C172"/>
    <mergeCell ref="D172:E172"/>
    <mergeCell ref="A173:F173"/>
    <mergeCell ref="B174:C174"/>
    <mergeCell ref="D174:E174"/>
    <mergeCell ref="A175:F175"/>
    <mergeCell ref="B176:C176"/>
    <mergeCell ref="D176:E176"/>
    <mergeCell ref="A177:F177"/>
    <mergeCell ref="A178:F178"/>
    <mergeCell ref="B179:C179"/>
    <mergeCell ref="D179:E179"/>
    <mergeCell ref="F223:F227"/>
    <mergeCell ref="A17:F17"/>
    <mergeCell ref="A36:F36"/>
    <mergeCell ref="B8:C8"/>
    <mergeCell ref="A55:A59"/>
    <mergeCell ref="D8:E8"/>
    <mergeCell ref="F55:F59"/>
    <mergeCell ref="B16:C16"/>
    <mergeCell ref="D16:E16"/>
    <mergeCell ref="B19:C19"/>
    <mergeCell ref="D19:E19"/>
    <mergeCell ref="B21:C21"/>
    <mergeCell ref="B22:C22"/>
    <mergeCell ref="D21:E21"/>
    <mergeCell ref="D22:E22"/>
    <mergeCell ref="B24:C24"/>
    <mergeCell ref="D24:E24"/>
    <mergeCell ref="A18:F18"/>
    <mergeCell ref="A20:F20"/>
    <mergeCell ref="A23:F23"/>
    <mergeCell ref="A26:F26"/>
    <mergeCell ref="B27:C27"/>
    <mergeCell ref="D27:E27"/>
    <mergeCell ref="B28:C28"/>
    <mergeCell ref="D28:E28"/>
    <mergeCell ref="A3:F3"/>
    <mergeCell ref="A4:F4"/>
    <mergeCell ref="A5:F5"/>
    <mergeCell ref="A6:F6"/>
    <mergeCell ref="B15:C15"/>
    <mergeCell ref="D15:E15"/>
    <mergeCell ref="B10:C10"/>
    <mergeCell ref="D10:E10"/>
    <mergeCell ref="A9:F9"/>
    <mergeCell ref="A14:F14"/>
    <mergeCell ref="A7:F7"/>
    <mergeCell ref="A11:F11"/>
    <mergeCell ref="B12:C12"/>
    <mergeCell ref="D12:E12"/>
    <mergeCell ref="B13:C13"/>
    <mergeCell ref="D13:E13"/>
    <mergeCell ref="A29:F29"/>
    <mergeCell ref="B30:C30"/>
    <mergeCell ref="D30:E30"/>
    <mergeCell ref="A31:F31"/>
    <mergeCell ref="B32:C32"/>
    <mergeCell ref="D32:E32"/>
    <mergeCell ref="B35:C35"/>
    <mergeCell ref="D35:E35"/>
    <mergeCell ref="A34:F34"/>
    <mergeCell ref="B33:C33"/>
    <mergeCell ref="D33:E33"/>
    <mergeCell ref="A102:F102"/>
    <mergeCell ref="A113:A117"/>
    <mergeCell ref="F113:F117"/>
    <mergeCell ref="A124:A128"/>
    <mergeCell ref="F124:F128"/>
    <mergeCell ref="A118:F118"/>
    <mergeCell ref="A71:A75"/>
    <mergeCell ref="F71:F75"/>
    <mergeCell ref="A76:F76"/>
    <mergeCell ref="A82:A86"/>
    <mergeCell ref="A108:A112"/>
    <mergeCell ref="F97:F101"/>
    <mergeCell ref="F108:F112"/>
    <mergeCell ref="A87:A91"/>
    <mergeCell ref="F87:F91"/>
    <mergeCell ref="A92:A96"/>
    <mergeCell ref="F92:F96"/>
    <mergeCell ref="A97:A101"/>
    <mergeCell ref="A77:A81"/>
    <mergeCell ref="F77:F81"/>
    <mergeCell ref="F82:F86"/>
    <mergeCell ref="A103:A107"/>
    <mergeCell ref="F103:F107"/>
    <mergeCell ref="A119:A123"/>
    <mergeCell ref="A470:F470"/>
    <mergeCell ref="B471:C471"/>
    <mergeCell ref="D471:E471"/>
    <mergeCell ref="A472:F472"/>
    <mergeCell ref="A473:F473"/>
    <mergeCell ref="B474:C474"/>
    <mergeCell ref="D474:E474"/>
    <mergeCell ref="A446:F446"/>
    <mergeCell ref="A452:A456"/>
    <mergeCell ref="F452:F456"/>
    <mergeCell ref="A466:F466"/>
    <mergeCell ref="B467:C467"/>
    <mergeCell ref="D467:E467"/>
    <mergeCell ref="A468:F468"/>
    <mergeCell ref="B469:C469"/>
    <mergeCell ref="D469:E469"/>
    <mergeCell ref="B458:C458"/>
    <mergeCell ref="D458:E458"/>
    <mergeCell ref="A459:F459"/>
    <mergeCell ref="B460:C460"/>
    <mergeCell ref="D460:E460"/>
    <mergeCell ref="A461:F461"/>
    <mergeCell ref="B462:C462"/>
    <mergeCell ref="D462:E462"/>
    <mergeCell ref="A431:A435"/>
    <mergeCell ref="F431:F435"/>
    <mergeCell ref="A436:A440"/>
    <mergeCell ref="F436:F440"/>
    <mergeCell ref="A441:A445"/>
    <mergeCell ref="F441:F445"/>
    <mergeCell ref="B317:C317"/>
    <mergeCell ref="D317:E317"/>
    <mergeCell ref="A324:F324"/>
    <mergeCell ref="B325:C325"/>
    <mergeCell ref="D325:E325"/>
    <mergeCell ref="B330:C330"/>
    <mergeCell ref="D330:E330"/>
    <mergeCell ref="A394:A398"/>
    <mergeCell ref="F394:F398"/>
    <mergeCell ref="B331:C331"/>
    <mergeCell ref="D331:E331"/>
    <mergeCell ref="A326:F326"/>
    <mergeCell ref="B327:C327"/>
    <mergeCell ref="D327:E327"/>
    <mergeCell ref="A328:F328"/>
    <mergeCell ref="B329:C329"/>
    <mergeCell ref="D329:E329"/>
    <mergeCell ref="B323:C323"/>
    <mergeCell ref="D323:E323"/>
    <mergeCell ref="A341:A345"/>
    <mergeCell ref="F341:F345"/>
    <mergeCell ref="A346:F346"/>
    <mergeCell ref="A352:A356"/>
    <mergeCell ref="F352:F356"/>
    <mergeCell ref="A180:F180"/>
    <mergeCell ref="B181:C181"/>
    <mergeCell ref="D181:E181"/>
    <mergeCell ref="A182:F182"/>
    <mergeCell ref="B183:C183"/>
    <mergeCell ref="D183:E183"/>
    <mergeCell ref="A185:F185"/>
    <mergeCell ref="B186:C186"/>
    <mergeCell ref="D186:E186"/>
    <mergeCell ref="A187:F187"/>
    <mergeCell ref="B188:C188"/>
    <mergeCell ref="D188:E188"/>
    <mergeCell ref="A189:F189"/>
    <mergeCell ref="B190:C190"/>
    <mergeCell ref="D190:E190"/>
    <mergeCell ref="B191:C191"/>
    <mergeCell ref="D191:E191"/>
    <mergeCell ref="A192:F192"/>
    <mergeCell ref="A228:A232"/>
    <mergeCell ref="F228:F232"/>
    <mergeCell ref="A233:A237"/>
    <mergeCell ref="F233:F237"/>
    <mergeCell ref="A238:A242"/>
    <mergeCell ref="F238:F242"/>
    <mergeCell ref="A243:F243"/>
    <mergeCell ref="A249:A253"/>
    <mergeCell ref="F249:F253"/>
    <mergeCell ref="A286:A290"/>
    <mergeCell ref="F286:F290"/>
    <mergeCell ref="A291:A295"/>
    <mergeCell ref="F291:F295"/>
    <mergeCell ref="A296:F296"/>
    <mergeCell ref="A302:A306"/>
    <mergeCell ref="F302:F306"/>
    <mergeCell ref="A254:A258"/>
    <mergeCell ref="F254:F258"/>
    <mergeCell ref="A259:F259"/>
    <mergeCell ref="A265:A269"/>
    <mergeCell ref="F265:F269"/>
    <mergeCell ref="A270:A274"/>
    <mergeCell ref="F270:F274"/>
    <mergeCell ref="A275:F275"/>
    <mergeCell ref="A281:A285"/>
    <mergeCell ref="F281:F28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Бакина</dc:creator>
  <cp:lastModifiedBy>Анастасия Бакина</cp:lastModifiedBy>
  <cp:lastPrinted>2024-03-12T07:18:12Z</cp:lastPrinted>
  <dcterms:created xsi:type="dcterms:W3CDTF">2024-02-02T00:16:13Z</dcterms:created>
  <dcterms:modified xsi:type="dcterms:W3CDTF">2024-03-13T05:01:10Z</dcterms:modified>
</cp:coreProperties>
</file>