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862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'Лист1'!$A$1:$K$366</definedName>
  </definedNames>
  <calcPr fullCalcOnLoad="1"/>
</workbook>
</file>

<file path=xl/sharedStrings.xml><?xml version="1.0" encoding="utf-8"?>
<sst xmlns="http://schemas.openxmlformats.org/spreadsheetml/2006/main" count="987" uniqueCount="387">
  <si>
    <t>Горького,28</t>
  </si>
  <si>
    <t>№№ п/п</t>
  </si>
  <si>
    <t>Адрес объекта (жилфонд)</t>
  </si>
  <si>
    <t>площадь, кв.м.</t>
  </si>
  <si>
    <t>кол-во  квартир</t>
  </si>
  <si>
    <t>Рабочая,12</t>
  </si>
  <si>
    <t>Советская,35</t>
  </si>
  <si>
    <t>общая дома</t>
  </si>
  <si>
    <t>шлакозалив</t>
  </si>
  <si>
    <t>круп.блочн.</t>
  </si>
  <si>
    <t>круп.панел.</t>
  </si>
  <si>
    <t>материал стен</t>
  </si>
  <si>
    <t>срок эксплуатации</t>
  </si>
  <si>
    <t xml:space="preserve">Извещение о проведении открытого конкурса по отбору управляющей </t>
  </si>
  <si>
    <t xml:space="preserve">организации для управления многоквартирными домами, расположенными </t>
  </si>
  <si>
    <t>на территории Дальнегорского городского округа</t>
  </si>
  <si>
    <t>адрес: 692446, Приморский край, г.Дальнегорск, Проспект 50 лет Октября, 125, адрес электронной почты:</t>
  </si>
  <si>
    <t xml:space="preserve">         Объекты конкурса:</t>
  </si>
  <si>
    <t>Вид благоустройства (*)</t>
  </si>
  <si>
    <t>Размер платы за сод.и рем жил.пом. руб/м2</t>
  </si>
  <si>
    <t>1</t>
  </si>
  <si>
    <t>4</t>
  </si>
  <si>
    <r>
      <t xml:space="preserve">Перечень обязательных работ и услуг по содержанию и ремонту: </t>
    </r>
    <r>
      <rPr>
        <sz val="10"/>
        <rFont val="Times New Roman"/>
        <family val="1"/>
      </rPr>
      <t>содержание помещений общего пользования,</t>
    </r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</si>
  <si>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</si>
  <si>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</si>
  <si>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 xml:space="preserve">поданного в письменной форме, в рабочие дни с 9час.00 мин. до 17 час. 00 мин. местного времени по адресу: 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</si>
  <si>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</si>
  <si>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</si>
  <si>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</si>
  <si>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t>Размер обеспечения заявки на участие в конкурсе по объектам составляет:</t>
  </si>
  <si>
    <t>Октября, 125, кабинет 15.</t>
  </si>
  <si>
    <t xml:space="preserve">(*)  Виды благоустройства: </t>
  </si>
  <si>
    <t xml:space="preserve">    </t>
  </si>
  <si>
    <t>4 - не благоустроенные</t>
  </si>
  <si>
    <t>1 - дома, имеющие все виды благоустройства, кроме лифтов и мусоропроводов</t>
  </si>
  <si>
    <t xml:space="preserve">2 - то же, без горячего водоснабжения </t>
  </si>
  <si>
    <t>3 - то же, без горячего и холодного водоснабжения</t>
  </si>
  <si>
    <r>
      <t xml:space="preserve">  </t>
    </r>
    <r>
      <rPr>
        <b/>
        <sz val="11"/>
        <rFont val="Times New Roman"/>
        <family val="1"/>
      </rPr>
      <t xml:space="preserve">Организатор конкурса: </t>
    </r>
    <r>
      <rPr>
        <sz val="11"/>
        <rFont val="Times New Roman"/>
        <family val="1"/>
      </rPr>
      <t>Администрация Дальнегорского городского округа. Место нахождения и почтовый адрес</t>
    </r>
  </si>
  <si>
    <t>dalnegorsk@mo.primorsky.ru, телефон (42373) 3-23-14, факс (42373) 3-24-30</t>
  </si>
  <si>
    <t>Приморский край г.Дальнегорск, Проспект 50 лет Октября, 125, контактный телефон (42373) 3-23-14,</t>
  </si>
  <si>
    <t>Год ввода</t>
  </si>
  <si>
    <t>сумма лота, руб.</t>
  </si>
  <si>
    <t>уборка придомовой территории многоквартирного дома, подготовка многоквартирных домов к сезонной эксплуатации,</t>
  </si>
  <si>
    <t>Получение конкурсной документации производится на основании заявления на имя главы Дальнегорского ГО,</t>
  </si>
  <si>
    <t>Горького,32а</t>
  </si>
  <si>
    <t>Горького,50</t>
  </si>
  <si>
    <t>Горького,58</t>
  </si>
  <si>
    <t>Горького,60</t>
  </si>
  <si>
    <t>Матросова,7</t>
  </si>
  <si>
    <t>Матросова,9</t>
  </si>
  <si>
    <t>Матросова,11</t>
  </si>
  <si>
    <t>Луговая,16</t>
  </si>
  <si>
    <t>Луговая, 17</t>
  </si>
  <si>
    <t>Луговая,18</t>
  </si>
  <si>
    <t>Луговая,19</t>
  </si>
  <si>
    <t>Луговая,20</t>
  </si>
  <si>
    <t>Луговая,22</t>
  </si>
  <si>
    <t>Луговая,23</t>
  </si>
  <si>
    <t>Луговая,24</t>
  </si>
  <si>
    <t>Луговая,25</t>
  </si>
  <si>
    <t>Рабочая,14</t>
  </si>
  <si>
    <t>Проспект 51</t>
  </si>
  <si>
    <t>Проспект 55</t>
  </si>
  <si>
    <t>Проспект 57</t>
  </si>
  <si>
    <t>Проспект 66</t>
  </si>
  <si>
    <t>Проспект 84</t>
  </si>
  <si>
    <t>Проспект 86</t>
  </si>
  <si>
    <t>Проспект 111</t>
  </si>
  <si>
    <t>проспект, 153</t>
  </si>
  <si>
    <t>Советская,5</t>
  </si>
  <si>
    <t>Советская,7</t>
  </si>
  <si>
    <t>Советская,23</t>
  </si>
  <si>
    <t>Советская,25</t>
  </si>
  <si>
    <t>Советская,27</t>
  </si>
  <si>
    <t>Советская,15</t>
  </si>
  <si>
    <t>Советская,33</t>
  </si>
  <si>
    <t>Инженерная 6</t>
  </si>
  <si>
    <t>Партизанская,29</t>
  </si>
  <si>
    <t>Партизанская,31</t>
  </si>
  <si>
    <t>Партизанская,12</t>
  </si>
  <si>
    <t>Партизанская,9</t>
  </si>
  <si>
    <t>Берзинская,5</t>
  </si>
  <si>
    <t>Берзинская,10</t>
  </si>
  <si>
    <t>Берзинская,21</t>
  </si>
  <si>
    <t>Комонавтов 6</t>
  </si>
  <si>
    <t>Коржевская,58</t>
  </si>
  <si>
    <t>Ватутина,20</t>
  </si>
  <si>
    <t>Ватутина,28</t>
  </si>
  <si>
    <t>Сухановская,9</t>
  </si>
  <si>
    <t>Сухановская,12</t>
  </si>
  <si>
    <t>Сухановская,15</t>
  </si>
  <si>
    <t>Сухановская,17</t>
  </si>
  <si>
    <t>Горная,20</t>
  </si>
  <si>
    <t>Горная,24</t>
  </si>
  <si>
    <t>Горная,26</t>
  </si>
  <si>
    <t>Сопочная,11</t>
  </si>
  <si>
    <t>Сопочная,13</t>
  </si>
  <si>
    <t>Сопочная,12</t>
  </si>
  <si>
    <t>Сопочная,14</t>
  </si>
  <si>
    <t>Сопочная,15</t>
  </si>
  <si>
    <t>Сопочная,16</t>
  </si>
  <si>
    <t>Сопочная,19</t>
  </si>
  <si>
    <t>каменные</t>
  </si>
  <si>
    <t>брус</t>
  </si>
  <si>
    <t xml:space="preserve"> брус</t>
  </si>
  <si>
    <t>щитовые</t>
  </si>
  <si>
    <t>кирпич</t>
  </si>
  <si>
    <t>шлак.блоки</t>
  </si>
  <si>
    <t>ИТОГО</t>
  </si>
  <si>
    <t>шлак.блочн.</t>
  </si>
  <si>
    <t>крупн.панельн</t>
  </si>
  <si>
    <t>шлакоблочн</t>
  </si>
  <si>
    <t>бревенч.</t>
  </si>
  <si>
    <t>бревенчат.</t>
  </si>
  <si>
    <t>шлак.залив.</t>
  </si>
  <si>
    <t>каркас.зас.</t>
  </si>
  <si>
    <t>жилая, нежилая</t>
  </si>
  <si>
    <t>Заречье,83</t>
  </si>
  <si>
    <t>Заречье,85</t>
  </si>
  <si>
    <t>Приморская,7</t>
  </si>
  <si>
    <t>Приморская,39</t>
  </si>
  <si>
    <t>Приморская,40</t>
  </si>
  <si>
    <t>Приморская 46</t>
  </si>
  <si>
    <t>Приморская 72</t>
  </si>
  <si>
    <t>пер.Дачный,3</t>
  </si>
  <si>
    <t>пер.Дачный 13</t>
  </si>
  <si>
    <t>Восточная 12</t>
  </si>
  <si>
    <t>Восточная 22</t>
  </si>
  <si>
    <t>Заводская,2</t>
  </si>
  <si>
    <t>Заводская,4</t>
  </si>
  <si>
    <t>Заводская 6</t>
  </si>
  <si>
    <t>Заводская,9</t>
  </si>
  <si>
    <t>Заводская,10</t>
  </si>
  <si>
    <t>Нагорная,2</t>
  </si>
  <si>
    <t>Нагорная,4</t>
  </si>
  <si>
    <t>Речная,54</t>
  </si>
  <si>
    <t>Энергетиков,5</t>
  </si>
  <si>
    <t>Энергетиков,7</t>
  </si>
  <si>
    <t>Энергетиков,9</t>
  </si>
  <si>
    <t>Геологическ. 5а</t>
  </si>
  <si>
    <t>Геологическ.,6</t>
  </si>
  <si>
    <t>Геологическая,22</t>
  </si>
  <si>
    <t>Геологическ.,24</t>
  </si>
  <si>
    <t>Геологическ.,32</t>
  </si>
  <si>
    <t>Пер.Парковый,2</t>
  </si>
  <si>
    <t>Пер.Парковый 4</t>
  </si>
  <si>
    <t>Пер.Парковый 16</t>
  </si>
  <si>
    <t>Увальная 46</t>
  </si>
  <si>
    <t>Дорожная 2а</t>
  </si>
  <si>
    <t>шлак.заливн.</t>
  </si>
  <si>
    <t>КИРПИЧ</t>
  </si>
  <si>
    <t>щитовой</t>
  </si>
  <si>
    <t>3</t>
  </si>
  <si>
    <t>ЛОТ № 1 (г.Дальнегорск)</t>
  </si>
  <si>
    <t>ЛОТ №2 г.Дальнегорск)</t>
  </si>
  <si>
    <t>ЛОТ №3 (г.Дальнегорск)</t>
  </si>
  <si>
    <t>ЛОТ №4 (г.Дальнегорск)</t>
  </si>
  <si>
    <t>ЛОТ №5  (с. Краснореченское)</t>
  </si>
  <si>
    <t>Горная,1</t>
  </si>
  <si>
    <t>Горная,8</t>
  </si>
  <si>
    <t>Горная,8а</t>
  </si>
  <si>
    <t>Короткая,9</t>
  </si>
  <si>
    <t>Гастелло,2</t>
  </si>
  <si>
    <t>Гастелло,4</t>
  </si>
  <si>
    <t>Гастелло,11</t>
  </si>
  <si>
    <t>Гастелло,13</t>
  </si>
  <si>
    <t>Гастелло,19</t>
  </si>
  <si>
    <t>Гастелло,21</t>
  </si>
  <si>
    <t>Гастелло,27</t>
  </si>
  <si>
    <t>Хасанская,5</t>
  </si>
  <si>
    <t>Хасанская,6-8</t>
  </si>
  <si>
    <t>Хасанская, 11</t>
  </si>
  <si>
    <t>Октябрьская,1</t>
  </si>
  <si>
    <t>Октябрьская,2</t>
  </si>
  <si>
    <t>Октябрьская,3</t>
  </si>
  <si>
    <t>Октябрьская,4</t>
  </si>
  <si>
    <t>Октябрьская,9</t>
  </si>
  <si>
    <t>Октябрьская,10</t>
  </si>
  <si>
    <t>Октябрьская,12</t>
  </si>
  <si>
    <t>Лесная,28</t>
  </si>
  <si>
    <t>Лесная, 34</t>
  </si>
  <si>
    <t>Лесная,6</t>
  </si>
  <si>
    <t>Молодежная,10</t>
  </si>
  <si>
    <t>Хасанская,1</t>
  </si>
  <si>
    <t>Хасанская,2</t>
  </si>
  <si>
    <t>Хасанская,3</t>
  </si>
  <si>
    <t>Хасанская,4</t>
  </si>
  <si>
    <t>Хасанская,7</t>
  </si>
  <si>
    <t>Хасанская,9</t>
  </si>
  <si>
    <t>Лесная,1а</t>
  </si>
  <si>
    <t>Лесная,4</t>
  </si>
  <si>
    <t>Лесная,13</t>
  </si>
  <si>
    <t>Панфилова,9</t>
  </si>
  <si>
    <t>Панфилова,10</t>
  </si>
  <si>
    <t>Панфилова,12</t>
  </si>
  <si>
    <t>Панфилова,13</t>
  </si>
  <si>
    <t>Панфилова,14</t>
  </si>
  <si>
    <t>Панфилова,15</t>
  </si>
  <si>
    <t>Панфилова,16</t>
  </si>
  <si>
    <t>Горная,22</t>
  </si>
  <si>
    <t>БРУС</t>
  </si>
  <si>
    <t>шитовой</t>
  </si>
  <si>
    <t>крупно-блочн</t>
  </si>
  <si>
    <t>шлако-блочн</t>
  </si>
  <si>
    <t>щлако-засыпной</t>
  </si>
  <si>
    <t>бетон</t>
  </si>
  <si>
    <t>курпно-пан.</t>
  </si>
  <si>
    <t>бревно</t>
  </si>
  <si>
    <t>шлакозалив.</t>
  </si>
  <si>
    <t>2</t>
  </si>
  <si>
    <t xml:space="preserve">                  Администрация Дальнегорского городского округа в целях реализации статьи 163 Жилищного кодекса РФ            от 22.12.2004г. №188-ФЗ, статьи 18 Федерального закона от 29.12.2004 № 189-ФЗ "О введении Жилищного кодекса Российской Федерации", постановления Правительства РФ от 06.02.2006г. "О порядке проведения органом местного самоуправления открытого конкурса по отбору управляющей организации для управления многоквартирным домом" приглашает принять участие в открытом конкурсе на право заключения договоров на управление многоквартирными домами на территории  Дальнегорского городского округа</t>
  </si>
  <si>
    <t>ЛОТ №6  (с. Тайга)</t>
  </si>
  <si>
    <t>Первомайская,10</t>
  </si>
  <si>
    <t>Первомайская,12</t>
  </si>
  <si>
    <t>Первомайская,13</t>
  </si>
  <si>
    <t>Первомайская,19</t>
  </si>
  <si>
    <t>Первомайская,19а</t>
  </si>
  <si>
    <t>Первомайская,14</t>
  </si>
  <si>
    <t>Первомайская,16</t>
  </si>
  <si>
    <t>Ключевая,3</t>
  </si>
  <si>
    <t>Ключевая,4</t>
  </si>
  <si>
    <t>Ключевая,6</t>
  </si>
  <si>
    <t>Новая,5</t>
  </si>
  <si>
    <t>Новая,6</t>
  </si>
  <si>
    <t>Новая,7</t>
  </si>
  <si>
    <t>Новая,9</t>
  </si>
  <si>
    <t>Новая,10</t>
  </si>
  <si>
    <t>Новая,12</t>
  </si>
  <si>
    <t>Новая,13</t>
  </si>
  <si>
    <t>Новая,17</t>
  </si>
  <si>
    <t>крупно-пан</t>
  </si>
  <si>
    <t>Меркулова,2</t>
  </si>
  <si>
    <t>Меркулова,15</t>
  </si>
  <si>
    <t>Озерная,13</t>
  </si>
  <si>
    <t>Гр.Милая,7</t>
  </si>
  <si>
    <t>Гр.Милая,15</t>
  </si>
  <si>
    <t>Школьная,2</t>
  </si>
  <si>
    <t>Советская,1</t>
  </si>
  <si>
    <t>Советская,2</t>
  </si>
  <si>
    <t>Советская,2а</t>
  </si>
  <si>
    <t>Озерная,3</t>
  </si>
  <si>
    <t>Озерная,12</t>
  </si>
  <si>
    <t>Озерная,19</t>
  </si>
  <si>
    <t>Озерная,21</t>
  </si>
  <si>
    <t>Озерная,23</t>
  </si>
  <si>
    <t>Гр.Милая,2</t>
  </si>
  <si>
    <t>Гр.Милая,3</t>
  </si>
  <si>
    <t>Гр.Милая,5</t>
  </si>
  <si>
    <t>Гр.Милая,14а</t>
  </si>
  <si>
    <t>Гр.Милая,30</t>
  </si>
  <si>
    <t>Гр.Милая,32</t>
  </si>
  <si>
    <t>Школьная,1</t>
  </si>
  <si>
    <t>Школьная,3</t>
  </si>
  <si>
    <t>Школьная,4</t>
  </si>
  <si>
    <t>Школьная,6</t>
  </si>
  <si>
    <t>Школьная,14</t>
  </si>
  <si>
    <t>Арсеньева,5</t>
  </si>
  <si>
    <t>Портовая,6</t>
  </si>
  <si>
    <t>шлакоблоч</t>
  </si>
  <si>
    <t>каркасно-засыпной</t>
  </si>
  <si>
    <t>Комсомольск.,17</t>
  </si>
  <si>
    <t>Комсомольс.19</t>
  </si>
  <si>
    <t>Комсомольс.21</t>
  </si>
  <si>
    <t>Комсомольс.23</t>
  </si>
  <si>
    <t>Комсомольс.26а</t>
  </si>
  <si>
    <t>Комсомольс.26</t>
  </si>
  <si>
    <t>Комсомольс.28</t>
  </si>
  <si>
    <t>Комсомольс.40</t>
  </si>
  <si>
    <t>Комсомольс.46</t>
  </si>
  <si>
    <t>Комсомольс.48</t>
  </si>
  <si>
    <t>Берзинская,37</t>
  </si>
  <si>
    <t>Морская,17</t>
  </si>
  <si>
    <t>Морская,19</t>
  </si>
  <si>
    <t>Пограничная,19</t>
  </si>
  <si>
    <t>Комсомольс.32</t>
  </si>
  <si>
    <t>Комсомольс.34</t>
  </si>
  <si>
    <t>Комсомольс.36</t>
  </si>
  <si>
    <t>Комсомольс.42</t>
  </si>
  <si>
    <t>Берзинская,2</t>
  </si>
  <si>
    <t>Берзинская,4</t>
  </si>
  <si>
    <t>Берзинская,11</t>
  </si>
  <si>
    <t>Берзинская,13</t>
  </si>
  <si>
    <t>Берзинская,25</t>
  </si>
  <si>
    <t>Берзинская,27</t>
  </si>
  <si>
    <t>Берзинская,34</t>
  </si>
  <si>
    <t>Морская,2</t>
  </si>
  <si>
    <t>Морская,3</t>
  </si>
  <si>
    <t>Морская,5</t>
  </si>
  <si>
    <t>Морская,9</t>
  </si>
  <si>
    <t>Морская,10</t>
  </si>
  <si>
    <t>Морская,11</t>
  </si>
  <si>
    <t>Морская,15</t>
  </si>
  <si>
    <t>Морская,18</t>
  </si>
  <si>
    <t>Морская,23</t>
  </si>
  <si>
    <t>Пограничная,7</t>
  </si>
  <si>
    <t>Пограничная,9</t>
  </si>
  <si>
    <t>Пограничная,13</t>
  </si>
  <si>
    <t>Пограничная,17</t>
  </si>
  <si>
    <t>Молодежная,1</t>
  </si>
  <si>
    <t>Молодежная,6</t>
  </si>
  <si>
    <t>Молодежная,9</t>
  </si>
  <si>
    <t>Молодежная,4</t>
  </si>
  <si>
    <t>Молодежная,11</t>
  </si>
  <si>
    <t>Пушкинская,3</t>
  </si>
  <si>
    <t>Пушкинская,6</t>
  </si>
  <si>
    <t>Пушкинская,7</t>
  </si>
  <si>
    <t>Пушкинская,8</t>
  </si>
  <si>
    <t>Пушкинская,9</t>
  </si>
  <si>
    <t>Пушкинская,12</t>
  </si>
  <si>
    <t>Пушкинская,13</t>
  </si>
  <si>
    <t>Пушкинская,15</t>
  </si>
  <si>
    <t>Пушкинская,17</t>
  </si>
  <si>
    <t>Пушкинская,19</t>
  </si>
  <si>
    <t>Пушкинская,27</t>
  </si>
  <si>
    <t>Пушкинская,37</t>
  </si>
  <si>
    <t>Пушкинская,33</t>
  </si>
  <si>
    <t>Пушкинская,31</t>
  </si>
  <si>
    <t>Пушкинская,5</t>
  </si>
  <si>
    <t>Пушкинская,39</t>
  </si>
  <si>
    <t>Пушкинская, 40</t>
  </si>
  <si>
    <t>Пушкинская,41</t>
  </si>
  <si>
    <t>Пушкинская,б/н</t>
  </si>
  <si>
    <t>пер.Пионерский,6а</t>
  </si>
  <si>
    <t>Набережная,23</t>
  </si>
  <si>
    <t>Партизанская,32</t>
  </si>
  <si>
    <t>Заречная,13</t>
  </si>
  <si>
    <t>Заречная,14а</t>
  </si>
  <si>
    <t>Заречная,15</t>
  </si>
  <si>
    <t>Заречная,16</t>
  </si>
  <si>
    <t>Заречная,17</t>
  </si>
  <si>
    <t>Заречная,19</t>
  </si>
  <si>
    <t>Заречная,20</t>
  </si>
  <si>
    <t>Заречная,22</t>
  </si>
  <si>
    <t>Заречная,23</t>
  </si>
  <si>
    <t>Заречная,25</t>
  </si>
  <si>
    <t>Заречная,29</t>
  </si>
  <si>
    <t>Заречная,42</t>
  </si>
  <si>
    <t>Заречная,44</t>
  </si>
  <si>
    <t>В-Таежная,18</t>
  </si>
  <si>
    <t>Нагорная,1</t>
  </si>
  <si>
    <t>Нагорная,6</t>
  </si>
  <si>
    <t>Нагорная,8</t>
  </si>
  <si>
    <t>Нагорная,8а</t>
  </si>
  <si>
    <t>Нагорная,10</t>
  </si>
  <si>
    <t>Нагорная,10а</t>
  </si>
  <si>
    <t>Нагорная,11</t>
  </si>
  <si>
    <t>Нагорная,12</t>
  </si>
  <si>
    <t>Нагорная,13</t>
  </si>
  <si>
    <t>Нагорная,14</t>
  </si>
  <si>
    <t>Нагорная,16</t>
  </si>
  <si>
    <t>Нагорная,17</t>
  </si>
  <si>
    <t>Нагорная,18</t>
  </si>
  <si>
    <t>Нагорная,21</t>
  </si>
  <si>
    <t>Нагорная,22</t>
  </si>
  <si>
    <t>Нагорная,23</t>
  </si>
  <si>
    <t>Нагорная,25</t>
  </si>
  <si>
    <t>Нагорная,27</t>
  </si>
  <si>
    <t>Садовая,1</t>
  </si>
  <si>
    <t>Садовая,3</t>
  </si>
  <si>
    <t>Набережная, 31</t>
  </si>
  <si>
    <t>Партизанская, 15</t>
  </si>
  <si>
    <t>Набережная, 22</t>
  </si>
  <si>
    <t>Набережная, 33</t>
  </si>
  <si>
    <t>Партизанская, 1а</t>
  </si>
  <si>
    <t>В-Таежная, 80</t>
  </si>
  <si>
    <t>крупноблочн</t>
  </si>
  <si>
    <t>шлак.бетон.</t>
  </si>
  <si>
    <t>шл.блочн.</t>
  </si>
  <si>
    <t>дерев.</t>
  </si>
  <si>
    <t xml:space="preserve">           ЛОТ № 1 </t>
  </si>
  <si>
    <t xml:space="preserve">          ЛОТ № 2</t>
  </si>
  <si>
    <t xml:space="preserve">          ЛОТ № 3</t>
  </si>
  <si>
    <t xml:space="preserve">          ЛОТ № 4</t>
  </si>
  <si>
    <t xml:space="preserve">          ЛОТ № 5</t>
  </si>
  <si>
    <t xml:space="preserve">          ЛОТ № 6</t>
  </si>
  <si>
    <t>ЛОТ №7  (с.Рудная Пристань)</t>
  </si>
  <si>
    <t>ЛОТ №8   (с.Каменка)</t>
  </si>
  <si>
    <t xml:space="preserve">          ЛОТ № 7</t>
  </si>
  <si>
    <t xml:space="preserve">          ЛОТ № 8</t>
  </si>
  <si>
    <r>
      <t>Официальный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сайт Дальнегорского городского округа </t>
    </r>
    <r>
      <rPr>
        <sz val="12"/>
        <rFont val="Times New Roman"/>
        <family val="1"/>
      </rPr>
      <t>: www.dalnegorsk-mo.ru</t>
    </r>
  </si>
  <si>
    <t xml:space="preserve">Конкурсная документация размещена на официальном сайте: http://wwww.primorsky.ru//auctions/goszak/и </t>
  </si>
  <si>
    <t xml:space="preserve"> www.dalnegorsk-mo.ru</t>
  </si>
  <si>
    <t>Вскрытие конвертов с заявками на участие в конкурсе производится конкурсной комиссией в 14 часов 00 мин. 27 августа 2012 г.</t>
  </si>
  <si>
    <t>Прием заявок заканчивается в 13 часов 00 мин. 27 августа  2012 г.</t>
  </si>
  <si>
    <t>Рассмотрение заявок на участие в конкурсе производится конкурсной комиссией в 15 часов 00 мин. 27 августа  2012 г.</t>
  </si>
  <si>
    <t>Конкурс проводится в 16 часов 00 минут  27 августа  2012 г. по адресу: Приморский край, г.Дальнегорск, Проспект 50 лет</t>
  </si>
  <si>
    <t>И.о. первого заместителя главы  администрации ДГО                                                                  Р.Р.Козырева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</si>
</sst>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Courie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Courier"/>
      <family val="1"/>
    </font>
    <font>
      <b/>
      <sz val="12"/>
      <name val="Times New Roman"/>
      <family val="1"/>
    </font>
    <font>
      <u val="single"/>
      <sz val="10"/>
      <color indexed="12"/>
      <name val="Courier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ourier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b/>
      <sz val="10"/>
      <name val="Courier"/>
      <family val="1"/>
    </font>
    <font>
      <i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13" fillId="0" borderId="11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left"/>
      <protection/>
    </xf>
    <xf numFmtId="49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2" fontId="3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13" fillId="0" borderId="16" xfId="0" applyFont="1" applyFill="1" applyBorder="1" applyAlignment="1" applyProtection="1">
      <alignment horizontal="center"/>
      <protection/>
    </xf>
    <xf numFmtId="2" fontId="5" fillId="0" borderId="17" xfId="0" applyNumberFormat="1" applyFont="1" applyFill="1" applyBorder="1" applyAlignment="1">
      <alignment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center"/>
      <protection/>
    </xf>
    <xf numFmtId="2" fontId="3" fillId="0" borderId="17" xfId="0" applyNumberFormat="1" applyFont="1" applyFill="1" applyBorder="1" applyAlignment="1">
      <alignment horizontal="center"/>
    </xf>
    <xf numFmtId="0" fontId="0" fillId="0" borderId="10" xfId="54" applyFont="1" applyFill="1" applyBorder="1" applyProtection="1">
      <alignment/>
      <protection/>
    </xf>
    <xf numFmtId="0" fontId="0" fillId="0" borderId="10" xfId="54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/>
    </xf>
    <xf numFmtId="0" fontId="0" fillId="0" borderId="10" xfId="54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53" applyFont="1" applyFill="1" applyBorder="1" applyAlignment="1">
      <alignment wrapText="1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1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42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EY-7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torinaln\&#1056;&#1072;&#1073;&#1086;&#1095;&#1080;&#1081;%20&#1089;&#1090;&#1086;&#1083;\&#1050;&#1054;&#1053;&#1050;&#1059;&#1056;&#1057;%20&#1055;&#1054;%20&#1052;&#1050;&#1044;\&#1082;&#1086;&#1085;&#1082;&#1091;&#1088;&#1089;%202012\&#1073;&#1083;&#1086;&#1082;&#1080;&#1088;.&#1079;&#1072;&#1089;&#1090;&#1088;.&#1080;&#1102;&#1083;&#1100;2012-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ма блокир.застр.-город"/>
      <sheetName val="выборка село-блок"/>
      <sheetName val="вид собств.-село"/>
      <sheetName val="село-выборка"/>
      <sheetName val="город -выборка"/>
      <sheetName val="вид собст-город"/>
    </sheetNames>
    <sheetDataSet>
      <sheetData sheetId="1">
        <row r="200">
          <cell r="E200">
            <v>72.5</v>
          </cell>
          <cell r="F200">
            <v>49.8</v>
          </cell>
          <cell r="G200">
            <v>1983</v>
          </cell>
          <cell r="H200">
            <v>2</v>
          </cell>
        </row>
        <row r="201">
          <cell r="E201">
            <v>116.9</v>
          </cell>
          <cell r="F201">
            <v>90.7</v>
          </cell>
          <cell r="G201">
            <v>1973</v>
          </cell>
          <cell r="H201">
            <v>3</v>
          </cell>
        </row>
        <row r="202">
          <cell r="E202">
            <v>105.1</v>
          </cell>
          <cell r="F202">
            <v>77.4</v>
          </cell>
          <cell r="G202">
            <v>1983</v>
          </cell>
          <cell r="H202">
            <v>2</v>
          </cell>
        </row>
        <row r="203">
          <cell r="E203">
            <v>141.3</v>
          </cell>
          <cell r="F203">
            <v>96.9</v>
          </cell>
          <cell r="G203">
            <v>1941</v>
          </cell>
          <cell r="H203">
            <v>4</v>
          </cell>
        </row>
        <row r="204">
          <cell r="E204">
            <v>201.7</v>
          </cell>
          <cell r="F204">
            <v>132</v>
          </cell>
          <cell r="G204">
            <v>1978</v>
          </cell>
          <cell r="H204">
            <v>4</v>
          </cell>
        </row>
        <row r="205">
          <cell r="E205">
            <v>176.7</v>
          </cell>
          <cell r="F205">
            <v>116.3</v>
          </cell>
          <cell r="G205">
            <v>1976</v>
          </cell>
          <cell r="H205">
            <v>4</v>
          </cell>
        </row>
        <row r="206">
          <cell r="E206">
            <v>179.9</v>
          </cell>
          <cell r="F206">
            <v>134</v>
          </cell>
          <cell r="G206">
            <v>1972</v>
          </cell>
          <cell r="H206">
            <v>4</v>
          </cell>
        </row>
        <row r="207">
          <cell r="E207">
            <v>64.4</v>
          </cell>
          <cell r="F207">
            <v>50.3</v>
          </cell>
          <cell r="G207">
            <v>1957</v>
          </cell>
          <cell r="H20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lnegorsk@mo.primorsky.ru,%20&#1090;&#1077;&#1083;&#1077;&#1092;&#1086;&#1085;%20(42373)%203-23-14,%20&#1092;&#1072;&#1082;&#1089;%20(42373)%203-24-3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4"/>
  <sheetViews>
    <sheetView tabSelected="1" zoomScalePageLayoutView="0" workbookViewId="0" topLeftCell="A1">
      <selection activeCell="K357" sqref="K357"/>
    </sheetView>
  </sheetViews>
  <sheetFormatPr defaultColWidth="9.00390625" defaultRowHeight="15.75" customHeight="1"/>
  <cols>
    <col min="1" max="1" width="4.875" style="6" customWidth="1"/>
    <col min="2" max="2" width="17.00390625" style="6" customWidth="1"/>
    <col min="3" max="3" width="10.375" style="6" customWidth="1"/>
    <col min="4" max="4" width="7.50390625" style="6" customWidth="1"/>
    <col min="5" max="6" width="6.625" style="6" customWidth="1"/>
    <col min="7" max="7" width="7.625" style="6" customWidth="1"/>
    <col min="8" max="8" width="8.875" style="6" customWidth="1"/>
    <col min="9" max="9" width="8.25390625" style="6" customWidth="1"/>
    <col min="10" max="10" width="12.625" style="6" customWidth="1"/>
    <col min="11" max="11" width="12.125" style="6" customWidth="1"/>
    <col min="12" max="12" width="9.00390625" style="6" customWidth="1"/>
    <col min="13" max="13" width="15.75390625" style="6" customWidth="1"/>
    <col min="14" max="16384" width="9.00390625" style="6" customWidth="1"/>
  </cols>
  <sheetData>
    <row r="1" spans="1:11" ht="15.75" customHeight="1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 customHeight="1">
      <c r="A2" s="84" t="s">
        <v>14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.75" customHeight="1">
      <c r="A3" s="84" t="s">
        <v>15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93.75" customHeight="1">
      <c r="A4" s="115" t="s">
        <v>210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5.75" customHeight="1">
      <c r="A5" s="116" t="s">
        <v>37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5.75" customHeight="1">
      <c r="A6" s="117" t="s">
        <v>16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s="11" customFormat="1" ht="24" customHeight="1">
      <c r="A7" s="118" t="s">
        <v>38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s="11" customFormat="1" ht="33" customHeight="1">
      <c r="A8" s="81" t="s">
        <v>379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0" ht="15.75" customHeight="1">
      <c r="A9" s="97" t="s">
        <v>17</v>
      </c>
      <c r="B9" s="98"/>
      <c r="C9" s="98"/>
      <c r="D9" s="98"/>
      <c r="E9" s="98"/>
      <c r="F9" s="98"/>
      <c r="G9" s="98"/>
      <c r="H9" s="98"/>
      <c r="I9" s="98"/>
      <c r="J9" s="98"/>
    </row>
    <row r="10" spans="1:10" ht="3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</row>
    <row r="11" spans="1:11" ht="15.75" customHeight="1">
      <c r="A11" s="85" t="s">
        <v>1</v>
      </c>
      <c r="B11" s="85" t="s">
        <v>2</v>
      </c>
      <c r="C11" s="104" t="s">
        <v>3</v>
      </c>
      <c r="D11" s="105"/>
      <c r="E11" s="85" t="s">
        <v>4</v>
      </c>
      <c r="F11" s="85" t="s">
        <v>40</v>
      </c>
      <c r="G11" s="88" t="s">
        <v>12</v>
      </c>
      <c r="H11" s="88" t="s">
        <v>19</v>
      </c>
      <c r="I11" s="88" t="s">
        <v>18</v>
      </c>
      <c r="J11" s="101" t="s">
        <v>11</v>
      </c>
      <c r="K11" s="91" t="s">
        <v>41</v>
      </c>
    </row>
    <row r="12" spans="1:11" ht="15.75" customHeight="1">
      <c r="A12" s="99"/>
      <c r="B12" s="99"/>
      <c r="C12" s="85" t="s">
        <v>7</v>
      </c>
      <c r="D12" s="85" t="s">
        <v>116</v>
      </c>
      <c r="E12" s="100"/>
      <c r="F12" s="99"/>
      <c r="G12" s="89"/>
      <c r="H12" s="89"/>
      <c r="I12" s="89"/>
      <c r="J12" s="102"/>
      <c r="K12" s="92"/>
    </row>
    <row r="13" spans="1:11" ht="15.75" customHeight="1">
      <c r="A13" s="86"/>
      <c r="B13" s="86"/>
      <c r="C13" s="86"/>
      <c r="D13" s="87"/>
      <c r="E13" s="87"/>
      <c r="F13" s="86"/>
      <c r="G13" s="90"/>
      <c r="H13" s="90"/>
      <c r="I13" s="90"/>
      <c r="J13" s="103"/>
      <c r="K13" s="93"/>
    </row>
    <row r="14" spans="1:15" ht="22.5" customHeight="1" thickBot="1">
      <c r="A14" s="94" t="s">
        <v>153</v>
      </c>
      <c r="B14" s="95"/>
      <c r="C14" s="95"/>
      <c r="D14" s="95"/>
      <c r="E14" s="95"/>
      <c r="F14" s="95"/>
      <c r="G14" s="95"/>
      <c r="H14" s="95"/>
      <c r="I14" s="95"/>
      <c r="J14" s="95"/>
      <c r="K14" s="96"/>
      <c r="O14" s="7"/>
    </row>
    <row r="15" spans="1:12" s="11" customFormat="1" ht="15.75" customHeight="1">
      <c r="A15" s="30">
        <v>1</v>
      </c>
      <c r="B15" s="31" t="s">
        <v>0</v>
      </c>
      <c r="C15" s="32">
        <v>455.7</v>
      </c>
      <c r="D15" s="32">
        <v>304.4</v>
      </c>
      <c r="E15" s="32">
        <v>12</v>
      </c>
      <c r="F15" s="32">
        <v>1947</v>
      </c>
      <c r="G15" s="32">
        <f>2012-F15</f>
        <v>65</v>
      </c>
      <c r="H15" s="32">
        <v>14.59</v>
      </c>
      <c r="I15" s="33" t="s">
        <v>21</v>
      </c>
      <c r="J15" s="34" t="s">
        <v>8</v>
      </c>
      <c r="K15" s="35">
        <f>H15*D15</f>
        <v>4441.196</v>
      </c>
      <c r="L15" s="19"/>
    </row>
    <row r="16" spans="1:12" s="11" customFormat="1" ht="15.75" customHeight="1">
      <c r="A16" s="21">
        <v>2</v>
      </c>
      <c r="B16" s="3" t="s">
        <v>44</v>
      </c>
      <c r="C16" s="9">
        <v>111.1</v>
      </c>
      <c r="D16" s="9">
        <v>86.2</v>
      </c>
      <c r="E16" s="9">
        <v>2</v>
      </c>
      <c r="F16" s="9">
        <v>1949</v>
      </c>
      <c r="G16" s="9">
        <f aca="true" t="shared" si="0" ref="G16:G31">2012-F16</f>
        <v>63</v>
      </c>
      <c r="H16" s="9">
        <f>H15</f>
        <v>14.59</v>
      </c>
      <c r="I16" s="8" t="s">
        <v>21</v>
      </c>
      <c r="J16" s="4" t="s">
        <v>102</v>
      </c>
      <c r="K16" s="22">
        <f aca="true" t="shared" si="1" ref="K16:K31">H16*D16</f>
        <v>1257.6580000000001</v>
      </c>
      <c r="L16" s="19"/>
    </row>
    <row r="17" spans="1:11" s="11" customFormat="1" ht="15.75" customHeight="1">
      <c r="A17" s="21">
        <v>3</v>
      </c>
      <c r="B17" s="3" t="s">
        <v>45</v>
      </c>
      <c r="C17" s="9">
        <v>96.2</v>
      </c>
      <c r="D17" s="9">
        <v>60.6</v>
      </c>
      <c r="E17" s="9">
        <v>4</v>
      </c>
      <c r="F17" s="9">
        <v>1949</v>
      </c>
      <c r="G17" s="9">
        <f t="shared" si="0"/>
        <v>63</v>
      </c>
      <c r="H17" s="9">
        <f aca="true" t="shared" si="2" ref="H17:H31">H16</f>
        <v>14.59</v>
      </c>
      <c r="I17" s="8" t="s">
        <v>21</v>
      </c>
      <c r="J17" s="4" t="s">
        <v>104</v>
      </c>
      <c r="K17" s="22">
        <f t="shared" si="1"/>
        <v>884.154</v>
      </c>
    </row>
    <row r="18" spans="1:11" s="11" customFormat="1" ht="15.75" customHeight="1">
      <c r="A18" s="21">
        <v>4</v>
      </c>
      <c r="B18" s="3" t="s">
        <v>46</v>
      </c>
      <c r="C18" s="9">
        <v>87.6</v>
      </c>
      <c r="D18" s="9">
        <v>62.2</v>
      </c>
      <c r="E18" s="9">
        <v>3</v>
      </c>
      <c r="F18" s="9">
        <v>1949</v>
      </c>
      <c r="G18" s="9">
        <f t="shared" si="0"/>
        <v>63</v>
      </c>
      <c r="H18" s="9">
        <f t="shared" si="2"/>
        <v>14.59</v>
      </c>
      <c r="I18" s="8" t="s">
        <v>21</v>
      </c>
      <c r="J18" s="4" t="s">
        <v>104</v>
      </c>
      <c r="K18" s="22">
        <f t="shared" si="1"/>
        <v>907.498</v>
      </c>
    </row>
    <row r="19" spans="1:11" s="11" customFormat="1" ht="15.75" customHeight="1">
      <c r="A19" s="21">
        <v>5</v>
      </c>
      <c r="B19" s="3" t="s">
        <v>47</v>
      </c>
      <c r="C19" s="9">
        <v>99.5</v>
      </c>
      <c r="D19" s="9">
        <v>50.9</v>
      </c>
      <c r="E19" s="9">
        <v>4</v>
      </c>
      <c r="F19" s="9">
        <v>1949</v>
      </c>
      <c r="G19" s="9">
        <f t="shared" si="0"/>
        <v>63</v>
      </c>
      <c r="H19" s="9">
        <f t="shared" si="2"/>
        <v>14.59</v>
      </c>
      <c r="I19" s="8" t="s">
        <v>21</v>
      </c>
      <c r="J19" s="4" t="s">
        <v>104</v>
      </c>
      <c r="K19" s="22">
        <f t="shared" si="1"/>
        <v>742.631</v>
      </c>
    </row>
    <row r="20" spans="1:11" s="11" customFormat="1" ht="15.75" customHeight="1">
      <c r="A20" s="21">
        <v>6</v>
      </c>
      <c r="B20" s="3" t="s">
        <v>48</v>
      </c>
      <c r="C20" s="9">
        <v>134.9</v>
      </c>
      <c r="D20" s="9">
        <v>98.8</v>
      </c>
      <c r="E20" s="9">
        <v>4</v>
      </c>
      <c r="F20" s="9">
        <v>1960</v>
      </c>
      <c r="G20" s="9">
        <f t="shared" si="0"/>
        <v>52</v>
      </c>
      <c r="H20" s="9">
        <f t="shared" si="2"/>
        <v>14.59</v>
      </c>
      <c r="I20" s="8" t="s">
        <v>21</v>
      </c>
      <c r="J20" s="4" t="s">
        <v>105</v>
      </c>
      <c r="K20" s="22">
        <f t="shared" si="1"/>
        <v>1441.492</v>
      </c>
    </row>
    <row r="21" spans="1:11" s="11" customFormat="1" ht="15.75" customHeight="1">
      <c r="A21" s="21">
        <v>7</v>
      </c>
      <c r="B21" s="3" t="s">
        <v>49</v>
      </c>
      <c r="C21" s="9">
        <v>132.6</v>
      </c>
      <c r="D21" s="9">
        <v>85.3</v>
      </c>
      <c r="E21" s="9">
        <v>5</v>
      </c>
      <c r="F21" s="9">
        <v>1960</v>
      </c>
      <c r="G21" s="9">
        <f t="shared" si="0"/>
        <v>52</v>
      </c>
      <c r="H21" s="9">
        <f t="shared" si="2"/>
        <v>14.59</v>
      </c>
      <c r="I21" s="8" t="s">
        <v>21</v>
      </c>
      <c r="J21" s="4" t="s">
        <v>106</v>
      </c>
      <c r="K21" s="22">
        <f t="shared" si="1"/>
        <v>1244.527</v>
      </c>
    </row>
    <row r="22" spans="1:11" s="11" customFormat="1" ht="15.75" customHeight="1">
      <c r="A22" s="21">
        <v>8</v>
      </c>
      <c r="B22" s="3" t="s">
        <v>50</v>
      </c>
      <c r="C22" s="9">
        <v>141</v>
      </c>
      <c r="D22" s="9">
        <v>76.2</v>
      </c>
      <c r="E22" s="9">
        <v>6</v>
      </c>
      <c r="F22" s="9">
        <v>1960</v>
      </c>
      <c r="G22" s="9">
        <f t="shared" si="0"/>
        <v>52</v>
      </c>
      <c r="H22" s="9">
        <f t="shared" si="2"/>
        <v>14.59</v>
      </c>
      <c r="I22" s="8" t="s">
        <v>21</v>
      </c>
      <c r="J22" s="4" t="s">
        <v>106</v>
      </c>
      <c r="K22" s="22">
        <f t="shared" si="1"/>
        <v>1111.758</v>
      </c>
    </row>
    <row r="23" spans="1:11" s="11" customFormat="1" ht="15.75" customHeight="1">
      <c r="A23" s="21">
        <v>9</v>
      </c>
      <c r="B23" s="3" t="s">
        <v>51</v>
      </c>
      <c r="C23" s="9">
        <v>136.2</v>
      </c>
      <c r="D23" s="9">
        <v>83.2</v>
      </c>
      <c r="E23" s="9">
        <v>6</v>
      </c>
      <c r="F23" s="9">
        <v>1960</v>
      </c>
      <c r="G23" s="9">
        <f t="shared" si="0"/>
        <v>52</v>
      </c>
      <c r="H23" s="9">
        <f t="shared" si="2"/>
        <v>14.59</v>
      </c>
      <c r="I23" s="8" t="s">
        <v>21</v>
      </c>
      <c r="J23" s="4" t="s">
        <v>103</v>
      </c>
      <c r="K23" s="22">
        <f t="shared" si="1"/>
        <v>1213.888</v>
      </c>
    </row>
    <row r="24" spans="1:11" s="11" customFormat="1" ht="15.75" customHeight="1">
      <c r="A24" s="21">
        <v>10</v>
      </c>
      <c r="B24" s="3" t="s">
        <v>52</v>
      </c>
      <c r="C24" s="9">
        <v>138.1</v>
      </c>
      <c r="D24" s="9">
        <v>83</v>
      </c>
      <c r="E24" s="9">
        <v>6</v>
      </c>
      <c r="F24" s="9">
        <v>1960</v>
      </c>
      <c r="G24" s="9">
        <f t="shared" si="0"/>
        <v>52</v>
      </c>
      <c r="H24" s="9">
        <f t="shared" si="2"/>
        <v>14.59</v>
      </c>
      <c r="I24" s="8" t="s">
        <v>21</v>
      </c>
      <c r="J24" s="4" t="s">
        <v>107</v>
      </c>
      <c r="K24" s="22">
        <f t="shared" si="1"/>
        <v>1210.97</v>
      </c>
    </row>
    <row r="25" spans="1:11" s="11" customFormat="1" ht="15.75" customHeight="1">
      <c r="A25" s="21">
        <v>11</v>
      </c>
      <c r="B25" s="3" t="s">
        <v>53</v>
      </c>
      <c r="C25" s="9">
        <v>134.8</v>
      </c>
      <c r="D25" s="9">
        <v>83.1</v>
      </c>
      <c r="E25" s="9">
        <v>6</v>
      </c>
      <c r="F25" s="9">
        <v>1960</v>
      </c>
      <c r="G25" s="9">
        <f t="shared" si="0"/>
        <v>52</v>
      </c>
      <c r="H25" s="9">
        <f t="shared" si="2"/>
        <v>14.59</v>
      </c>
      <c r="I25" s="8" t="s">
        <v>21</v>
      </c>
      <c r="J25" s="4" t="s">
        <v>107</v>
      </c>
      <c r="K25" s="22">
        <f t="shared" si="1"/>
        <v>1212.4289999999999</v>
      </c>
    </row>
    <row r="26" spans="1:11" s="11" customFormat="1" ht="15.75" customHeight="1">
      <c r="A26" s="21">
        <v>12</v>
      </c>
      <c r="B26" s="3" t="s">
        <v>54</v>
      </c>
      <c r="C26" s="9">
        <v>133.1</v>
      </c>
      <c r="D26" s="9">
        <v>87.8</v>
      </c>
      <c r="E26" s="9">
        <v>5</v>
      </c>
      <c r="F26" s="9">
        <v>1960</v>
      </c>
      <c r="G26" s="9">
        <f t="shared" si="0"/>
        <v>52</v>
      </c>
      <c r="H26" s="9">
        <f t="shared" si="2"/>
        <v>14.59</v>
      </c>
      <c r="I26" s="8" t="s">
        <v>21</v>
      </c>
      <c r="J26" s="4" t="s">
        <v>107</v>
      </c>
      <c r="K26" s="22">
        <f t="shared" si="1"/>
        <v>1281.002</v>
      </c>
    </row>
    <row r="27" spans="1:11" s="11" customFormat="1" ht="15.75" customHeight="1">
      <c r="A27" s="21">
        <v>13</v>
      </c>
      <c r="B27" s="3" t="s">
        <v>55</v>
      </c>
      <c r="C27" s="9">
        <v>137.4</v>
      </c>
      <c r="D27" s="9">
        <v>91.8</v>
      </c>
      <c r="E27" s="9">
        <v>6</v>
      </c>
      <c r="F27" s="9">
        <v>1960</v>
      </c>
      <c r="G27" s="9">
        <f t="shared" si="0"/>
        <v>52</v>
      </c>
      <c r="H27" s="9">
        <f t="shared" si="2"/>
        <v>14.59</v>
      </c>
      <c r="I27" s="8" t="s">
        <v>21</v>
      </c>
      <c r="J27" s="4" t="s">
        <v>107</v>
      </c>
      <c r="K27" s="22">
        <f t="shared" si="1"/>
        <v>1339.3619999999999</v>
      </c>
    </row>
    <row r="28" spans="1:11" s="11" customFormat="1" ht="15.75" customHeight="1">
      <c r="A28" s="21">
        <v>14</v>
      </c>
      <c r="B28" s="3" t="s">
        <v>56</v>
      </c>
      <c r="C28" s="9">
        <v>127.3</v>
      </c>
      <c r="D28" s="9">
        <v>72.3</v>
      </c>
      <c r="E28" s="9">
        <v>6</v>
      </c>
      <c r="F28" s="9">
        <v>1960</v>
      </c>
      <c r="G28" s="9">
        <f t="shared" si="0"/>
        <v>52</v>
      </c>
      <c r="H28" s="9">
        <f t="shared" si="2"/>
        <v>14.59</v>
      </c>
      <c r="I28" s="8" t="s">
        <v>21</v>
      </c>
      <c r="J28" s="4" t="s">
        <v>107</v>
      </c>
      <c r="K28" s="22">
        <f t="shared" si="1"/>
        <v>1054.857</v>
      </c>
    </row>
    <row r="29" spans="1:11" s="11" customFormat="1" ht="15.75" customHeight="1">
      <c r="A29" s="21">
        <v>15</v>
      </c>
      <c r="B29" s="3" t="s">
        <v>57</v>
      </c>
      <c r="C29" s="9">
        <v>135.3</v>
      </c>
      <c r="D29" s="9">
        <v>77</v>
      </c>
      <c r="E29" s="9">
        <v>5</v>
      </c>
      <c r="F29" s="9">
        <v>1960</v>
      </c>
      <c r="G29" s="9">
        <f t="shared" si="0"/>
        <v>52</v>
      </c>
      <c r="H29" s="9">
        <f t="shared" si="2"/>
        <v>14.59</v>
      </c>
      <c r="I29" s="8" t="s">
        <v>21</v>
      </c>
      <c r="J29" s="4" t="s">
        <v>107</v>
      </c>
      <c r="K29" s="22">
        <f t="shared" si="1"/>
        <v>1123.43</v>
      </c>
    </row>
    <row r="30" spans="1:11" s="11" customFormat="1" ht="15.75" customHeight="1">
      <c r="A30" s="21">
        <v>16</v>
      </c>
      <c r="B30" s="3" t="s">
        <v>58</v>
      </c>
      <c r="C30" s="9">
        <v>92.7</v>
      </c>
      <c r="D30" s="9">
        <v>73.1</v>
      </c>
      <c r="E30" s="9">
        <v>2</v>
      </c>
      <c r="F30" s="9">
        <v>1960</v>
      </c>
      <c r="G30" s="9">
        <f t="shared" si="0"/>
        <v>52</v>
      </c>
      <c r="H30" s="9">
        <f t="shared" si="2"/>
        <v>14.59</v>
      </c>
      <c r="I30" s="8" t="s">
        <v>21</v>
      </c>
      <c r="J30" s="4" t="s">
        <v>107</v>
      </c>
      <c r="K30" s="22">
        <f t="shared" si="1"/>
        <v>1066.529</v>
      </c>
    </row>
    <row r="31" spans="1:11" s="11" customFormat="1" ht="15.75" customHeight="1">
      <c r="A31" s="21">
        <v>17</v>
      </c>
      <c r="B31" s="3" t="s">
        <v>59</v>
      </c>
      <c r="C31" s="9">
        <v>96.8</v>
      </c>
      <c r="D31" s="9">
        <v>65.8</v>
      </c>
      <c r="E31" s="9">
        <v>3</v>
      </c>
      <c r="F31" s="9">
        <v>1968</v>
      </c>
      <c r="G31" s="9">
        <f t="shared" si="0"/>
        <v>44</v>
      </c>
      <c r="H31" s="9">
        <f t="shared" si="2"/>
        <v>14.59</v>
      </c>
      <c r="I31" s="8" t="s">
        <v>21</v>
      </c>
      <c r="J31" s="4" t="s">
        <v>107</v>
      </c>
      <c r="K31" s="22">
        <f t="shared" si="1"/>
        <v>960.0219999999999</v>
      </c>
    </row>
    <row r="32" spans="1:11" s="17" customFormat="1" ht="15.75" customHeight="1">
      <c r="A32" s="36"/>
      <c r="B32" s="13" t="s">
        <v>108</v>
      </c>
      <c r="C32" s="14">
        <f>SUM(C15:C31)</f>
        <v>2390.3</v>
      </c>
      <c r="D32" s="14">
        <f>SUM(D15:D31)</f>
        <v>1541.6999999999996</v>
      </c>
      <c r="E32" s="14">
        <f>SUM(E15:E31)</f>
        <v>85</v>
      </c>
      <c r="F32" s="14"/>
      <c r="G32" s="14"/>
      <c r="H32" s="14"/>
      <c r="I32" s="15"/>
      <c r="J32" s="16"/>
      <c r="K32" s="37">
        <f>SUM(K15:K31)</f>
        <v>22493.403</v>
      </c>
    </row>
    <row r="33" spans="1:11" s="11" customFormat="1" ht="15.75" customHeight="1" thickBot="1">
      <c r="A33" s="38"/>
      <c r="B33" s="39"/>
      <c r="C33" s="40"/>
      <c r="D33" s="40"/>
      <c r="E33" s="40"/>
      <c r="F33" s="40"/>
      <c r="G33" s="40"/>
      <c r="H33" s="40"/>
      <c r="I33" s="41"/>
      <c r="J33" s="42"/>
      <c r="K33" s="43"/>
    </row>
    <row r="34" spans="1:11" s="11" customFormat="1" ht="33.75" customHeight="1" thickBot="1">
      <c r="A34" s="106" t="s">
        <v>154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8"/>
    </row>
    <row r="35" spans="1:11" ht="15.75" customHeight="1">
      <c r="A35" s="112" t="s">
        <v>1</v>
      </c>
      <c r="B35" s="120" t="s">
        <v>2</v>
      </c>
      <c r="C35" s="121" t="s">
        <v>3</v>
      </c>
      <c r="D35" s="122"/>
      <c r="E35" s="120" t="s">
        <v>4</v>
      </c>
      <c r="F35" s="120" t="s">
        <v>40</v>
      </c>
      <c r="G35" s="123" t="s">
        <v>12</v>
      </c>
      <c r="H35" s="123" t="s">
        <v>19</v>
      </c>
      <c r="I35" s="123" t="s">
        <v>18</v>
      </c>
      <c r="J35" s="124" t="s">
        <v>11</v>
      </c>
      <c r="K35" s="125" t="s">
        <v>41</v>
      </c>
    </row>
    <row r="36" spans="1:11" ht="15.75" customHeight="1">
      <c r="A36" s="113"/>
      <c r="B36" s="99"/>
      <c r="C36" s="85" t="s">
        <v>7</v>
      </c>
      <c r="D36" s="85" t="s">
        <v>116</v>
      </c>
      <c r="E36" s="100"/>
      <c r="F36" s="99"/>
      <c r="G36" s="89"/>
      <c r="H36" s="89"/>
      <c r="I36" s="89"/>
      <c r="J36" s="102"/>
      <c r="K36" s="128"/>
    </row>
    <row r="37" spans="1:11" ht="15.75" customHeight="1">
      <c r="A37" s="114"/>
      <c r="B37" s="86"/>
      <c r="C37" s="86"/>
      <c r="D37" s="87"/>
      <c r="E37" s="87"/>
      <c r="F37" s="86"/>
      <c r="G37" s="90"/>
      <c r="H37" s="90"/>
      <c r="I37" s="90"/>
      <c r="J37" s="103"/>
      <c r="K37" s="129"/>
    </row>
    <row r="38" spans="1:11" s="11" customFormat="1" ht="15.75" customHeight="1">
      <c r="A38" s="21">
        <v>1</v>
      </c>
      <c r="B38" s="1" t="s">
        <v>5</v>
      </c>
      <c r="C38" s="9">
        <v>5299.4</v>
      </c>
      <c r="D38" s="9">
        <v>1900.4</v>
      </c>
      <c r="E38" s="9">
        <v>94</v>
      </c>
      <c r="F38" s="9">
        <v>1986</v>
      </c>
      <c r="G38" s="9">
        <f aca="true" t="shared" si="3" ref="G38:G81">2012-F38</f>
        <v>26</v>
      </c>
      <c r="H38" s="9">
        <v>28.95</v>
      </c>
      <c r="I38" s="8" t="s">
        <v>20</v>
      </c>
      <c r="J38" s="4" t="s">
        <v>10</v>
      </c>
      <c r="K38" s="22">
        <f>H38*D38</f>
        <v>55016.58</v>
      </c>
    </row>
    <row r="39" spans="1:11" s="11" customFormat="1" ht="15.75" customHeight="1">
      <c r="A39" s="21">
        <v>2</v>
      </c>
      <c r="B39" s="1" t="s">
        <v>60</v>
      </c>
      <c r="C39" s="9">
        <v>5233</v>
      </c>
      <c r="D39" s="9">
        <v>2068.1</v>
      </c>
      <c r="E39" s="9">
        <v>100</v>
      </c>
      <c r="F39" s="9">
        <v>1986</v>
      </c>
      <c r="G39" s="9">
        <f t="shared" si="3"/>
        <v>26</v>
      </c>
      <c r="H39" s="9">
        <f>H38</f>
        <v>28.95</v>
      </c>
      <c r="I39" s="8" t="s">
        <v>20</v>
      </c>
      <c r="J39" s="4" t="s">
        <v>10</v>
      </c>
      <c r="K39" s="22">
        <f aca="true" t="shared" si="4" ref="K39:K81">H39*D39</f>
        <v>59871.494999999995</v>
      </c>
    </row>
    <row r="40" spans="1:11" s="11" customFormat="1" ht="15.75" customHeight="1">
      <c r="A40" s="21">
        <v>3</v>
      </c>
      <c r="B40" s="1" t="s">
        <v>61</v>
      </c>
      <c r="C40" s="9">
        <v>398.5</v>
      </c>
      <c r="D40" s="9">
        <v>254.2</v>
      </c>
      <c r="E40" s="9">
        <v>10</v>
      </c>
      <c r="F40" s="9">
        <v>1959</v>
      </c>
      <c r="G40" s="9">
        <f t="shared" si="3"/>
        <v>53</v>
      </c>
      <c r="H40" s="9">
        <f aca="true" t="shared" si="5" ref="H40:H46">H39</f>
        <v>28.95</v>
      </c>
      <c r="I40" s="8" t="s">
        <v>20</v>
      </c>
      <c r="J40" s="4" t="s">
        <v>107</v>
      </c>
      <c r="K40" s="22">
        <f t="shared" si="4"/>
        <v>7359.089999999999</v>
      </c>
    </row>
    <row r="41" spans="1:11" s="11" customFormat="1" ht="15.75" customHeight="1">
      <c r="A41" s="21">
        <v>4</v>
      </c>
      <c r="B41" s="1" t="s">
        <v>62</v>
      </c>
      <c r="C41" s="9">
        <v>1069.8</v>
      </c>
      <c r="D41" s="9">
        <v>711.6</v>
      </c>
      <c r="E41" s="9">
        <v>26</v>
      </c>
      <c r="F41" s="9">
        <v>1959</v>
      </c>
      <c r="G41" s="9">
        <f t="shared" si="3"/>
        <v>53</v>
      </c>
      <c r="H41" s="9">
        <f t="shared" si="5"/>
        <v>28.95</v>
      </c>
      <c r="I41" s="8" t="s">
        <v>20</v>
      </c>
      <c r="J41" s="4" t="s">
        <v>107</v>
      </c>
      <c r="K41" s="22">
        <f t="shared" si="4"/>
        <v>20600.82</v>
      </c>
    </row>
    <row r="42" spans="1:11" s="11" customFormat="1" ht="15.75" customHeight="1">
      <c r="A42" s="21">
        <v>5</v>
      </c>
      <c r="B42" s="1" t="s">
        <v>63</v>
      </c>
      <c r="C42" s="9">
        <v>317</v>
      </c>
      <c r="D42" s="9">
        <v>200</v>
      </c>
      <c r="E42" s="9">
        <v>6</v>
      </c>
      <c r="F42" s="9">
        <v>1957</v>
      </c>
      <c r="G42" s="9">
        <f t="shared" si="3"/>
        <v>55</v>
      </c>
      <c r="H42" s="9">
        <f t="shared" si="5"/>
        <v>28.95</v>
      </c>
      <c r="I42" s="8" t="s">
        <v>20</v>
      </c>
      <c r="J42" s="4" t="s">
        <v>107</v>
      </c>
      <c r="K42" s="22">
        <f t="shared" si="4"/>
        <v>5790</v>
      </c>
    </row>
    <row r="43" spans="1:11" s="11" customFormat="1" ht="15.75" customHeight="1">
      <c r="A43" s="21">
        <v>6</v>
      </c>
      <c r="B43" s="1" t="s">
        <v>64</v>
      </c>
      <c r="C43" s="9">
        <v>265.1</v>
      </c>
      <c r="D43" s="9">
        <v>161.9</v>
      </c>
      <c r="E43" s="9">
        <v>5</v>
      </c>
      <c r="F43" s="9">
        <v>1955</v>
      </c>
      <c r="G43" s="9">
        <f t="shared" si="3"/>
        <v>57</v>
      </c>
      <c r="H43" s="9">
        <f t="shared" si="5"/>
        <v>28.95</v>
      </c>
      <c r="I43" s="8" t="s">
        <v>20</v>
      </c>
      <c r="J43" s="4" t="s">
        <v>107</v>
      </c>
      <c r="K43" s="22">
        <f t="shared" si="4"/>
        <v>4687.005</v>
      </c>
    </row>
    <row r="44" spans="1:11" s="11" customFormat="1" ht="15.75" customHeight="1">
      <c r="A44" s="21">
        <v>7</v>
      </c>
      <c r="B44" s="1" t="s">
        <v>65</v>
      </c>
      <c r="C44" s="9">
        <v>475.8</v>
      </c>
      <c r="D44" s="9">
        <v>311.6</v>
      </c>
      <c r="E44" s="9">
        <v>10</v>
      </c>
      <c r="F44" s="9">
        <v>1958</v>
      </c>
      <c r="G44" s="9">
        <f t="shared" si="3"/>
        <v>54</v>
      </c>
      <c r="H44" s="9">
        <f t="shared" si="5"/>
        <v>28.95</v>
      </c>
      <c r="I44" s="8" t="s">
        <v>20</v>
      </c>
      <c r="J44" s="4" t="s">
        <v>107</v>
      </c>
      <c r="K44" s="22">
        <f t="shared" si="4"/>
        <v>9020.82</v>
      </c>
    </row>
    <row r="45" spans="1:11" s="11" customFormat="1" ht="15.75" customHeight="1">
      <c r="A45" s="21">
        <v>8</v>
      </c>
      <c r="B45" s="1" t="s">
        <v>66</v>
      </c>
      <c r="C45" s="9">
        <v>514.7</v>
      </c>
      <c r="D45" s="9">
        <v>348.1</v>
      </c>
      <c r="E45" s="9">
        <v>10</v>
      </c>
      <c r="F45" s="9">
        <v>1938</v>
      </c>
      <c r="G45" s="9">
        <f t="shared" si="3"/>
        <v>74</v>
      </c>
      <c r="H45" s="9">
        <f t="shared" si="5"/>
        <v>28.95</v>
      </c>
      <c r="I45" s="8" t="s">
        <v>20</v>
      </c>
      <c r="J45" s="4" t="s">
        <v>107</v>
      </c>
      <c r="K45" s="22">
        <f t="shared" si="4"/>
        <v>10077.495</v>
      </c>
    </row>
    <row r="46" spans="1:11" s="11" customFormat="1" ht="15.75" customHeight="1">
      <c r="A46" s="21">
        <v>9</v>
      </c>
      <c r="B46" s="1" t="s">
        <v>67</v>
      </c>
      <c r="C46" s="9">
        <v>235.3</v>
      </c>
      <c r="D46" s="9">
        <v>154.8</v>
      </c>
      <c r="E46" s="9">
        <v>4</v>
      </c>
      <c r="F46" s="9">
        <v>1951</v>
      </c>
      <c r="G46" s="9">
        <f t="shared" si="3"/>
        <v>61</v>
      </c>
      <c r="H46" s="9">
        <f t="shared" si="5"/>
        <v>28.95</v>
      </c>
      <c r="I46" s="8" t="s">
        <v>20</v>
      </c>
      <c r="J46" s="4" t="s">
        <v>107</v>
      </c>
      <c r="K46" s="22">
        <f t="shared" si="4"/>
        <v>4481.46</v>
      </c>
    </row>
    <row r="47" spans="1:11" s="11" customFormat="1" ht="15.75" customHeight="1">
      <c r="A47" s="21">
        <v>10</v>
      </c>
      <c r="B47" s="1" t="s">
        <v>68</v>
      </c>
      <c r="C47" s="9">
        <v>181</v>
      </c>
      <c r="D47" s="9">
        <v>114.7</v>
      </c>
      <c r="E47" s="9">
        <v>5</v>
      </c>
      <c r="F47" s="9">
        <v>1934</v>
      </c>
      <c r="G47" s="9">
        <f t="shared" si="3"/>
        <v>78</v>
      </c>
      <c r="H47" s="9">
        <v>14.59</v>
      </c>
      <c r="I47" s="8" t="s">
        <v>21</v>
      </c>
      <c r="J47" s="4" t="s">
        <v>103</v>
      </c>
      <c r="K47" s="22">
        <f t="shared" si="4"/>
        <v>1673.473</v>
      </c>
    </row>
    <row r="48" spans="1:11" s="11" customFormat="1" ht="15.75" customHeight="1">
      <c r="A48" s="21">
        <v>11</v>
      </c>
      <c r="B48" s="1" t="s">
        <v>69</v>
      </c>
      <c r="C48" s="9">
        <v>231.7</v>
      </c>
      <c r="D48" s="9">
        <v>161.1</v>
      </c>
      <c r="E48" s="9">
        <v>7</v>
      </c>
      <c r="F48" s="9">
        <v>1949</v>
      </c>
      <c r="G48" s="9">
        <f t="shared" si="3"/>
        <v>63</v>
      </c>
      <c r="H48" s="9">
        <f>H47</f>
        <v>14.59</v>
      </c>
      <c r="I48" s="8" t="s">
        <v>21</v>
      </c>
      <c r="J48" s="4" t="s">
        <v>109</v>
      </c>
      <c r="K48" s="22">
        <f t="shared" si="4"/>
        <v>2350.449</v>
      </c>
    </row>
    <row r="49" spans="1:11" s="11" customFormat="1" ht="15.75" customHeight="1">
      <c r="A49" s="21">
        <v>12</v>
      </c>
      <c r="B49" s="1" t="s">
        <v>70</v>
      </c>
      <c r="C49" s="9">
        <v>223.6</v>
      </c>
      <c r="D49" s="9">
        <v>160.1</v>
      </c>
      <c r="E49" s="9">
        <v>7</v>
      </c>
      <c r="F49" s="9">
        <v>1948</v>
      </c>
      <c r="G49" s="9">
        <f t="shared" si="3"/>
        <v>64</v>
      </c>
      <c r="H49" s="9">
        <f aca="true" t="shared" si="6" ref="H49:H55">H48</f>
        <v>14.59</v>
      </c>
      <c r="I49" s="8" t="s">
        <v>21</v>
      </c>
      <c r="J49" s="4" t="s">
        <v>109</v>
      </c>
      <c r="K49" s="22">
        <f t="shared" si="4"/>
        <v>2335.859</v>
      </c>
    </row>
    <row r="50" spans="1:11" s="11" customFormat="1" ht="15.75" customHeight="1">
      <c r="A50" s="21">
        <v>13</v>
      </c>
      <c r="B50" s="1" t="s">
        <v>71</v>
      </c>
      <c r="C50" s="9">
        <v>221.9</v>
      </c>
      <c r="D50" s="9">
        <v>148.8</v>
      </c>
      <c r="E50" s="9">
        <v>8</v>
      </c>
      <c r="F50" s="9">
        <v>1949</v>
      </c>
      <c r="G50" s="9">
        <f t="shared" si="3"/>
        <v>63</v>
      </c>
      <c r="H50" s="9">
        <f t="shared" si="6"/>
        <v>14.59</v>
      </c>
      <c r="I50" s="8" t="s">
        <v>21</v>
      </c>
      <c r="J50" s="4" t="s">
        <v>103</v>
      </c>
      <c r="K50" s="22">
        <f t="shared" si="4"/>
        <v>2170.992</v>
      </c>
    </row>
    <row r="51" spans="1:11" s="11" customFormat="1" ht="15.75" customHeight="1">
      <c r="A51" s="21">
        <v>14</v>
      </c>
      <c r="B51" s="1" t="s">
        <v>72</v>
      </c>
      <c r="C51" s="9">
        <v>412.4</v>
      </c>
      <c r="D51" s="9">
        <v>256.2</v>
      </c>
      <c r="E51" s="9">
        <v>11</v>
      </c>
      <c r="F51" s="9">
        <v>1949</v>
      </c>
      <c r="G51" s="9">
        <f t="shared" si="3"/>
        <v>63</v>
      </c>
      <c r="H51" s="9">
        <f t="shared" si="6"/>
        <v>14.59</v>
      </c>
      <c r="I51" s="8" t="s">
        <v>21</v>
      </c>
      <c r="J51" s="4" t="s">
        <v>109</v>
      </c>
      <c r="K51" s="22">
        <f t="shared" si="4"/>
        <v>3737.9579999999996</v>
      </c>
    </row>
    <row r="52" spans="1:11" s="11" customFormat="1" ht="15.75" customHeight="1">
      <c r="A52" s="21">
        <v>15</v>
      </c>
      <c r="B52" s="1" t="s">
        <v>73</v>
      </c>
      <c r="C52" s="9">
        <v>411</v>
      </c>
      <c r="D52" s="9">
        <v>225.4</v>
      </c>
      <c r="E52" s="9">
        <v>4</v>
      </c>
      <c r="F52" s="9">
        <v>1954</v>
      </c>
      <c r="G52" s="9">
        <f t="shared" si="3"/>
        <v>58</v>
      </c>
      <c r="H52" s="9">
        <f t="shared" si="6"/>
        <v>14.59</v>
      </c>
      <c r="I52" s="8" t="s">
        <v>21</v>
      </c>
      <c r="J52" s="4" t="s">
        <v>103</v>
      </c>
      <c r="K52" s="22">
        <f t="shared" si="4"/>
        <v>3288.5860000000002</v>
      </c>
    </row>
    <row r="53" spans="1:11" s="11" customFormat="1" ht="15.75" customHeight="1">
      <c r="A53" s="21">
        <v>16</v>
      </c>
      <c r="B53" s="1" t="s">
        <v>74</v>
      </c>
      <c r="C53" s="9">
        <v>161.7</v>
      </c>
      <c r="D53" s="9">
        <v>61.8</v>
      </c>
      <c r="E53" s="9">
        <v>7</v>
      </c>
      <c r="F53" s="9">
        <v>1959</v>
      </c>
      <c r="G53" s="9">
        <f t="shared" si="3"/>
        <v>53</v>
      </c>
      <c r="H53" s="9">
        <f t="shared" si="6"/>
        <v>14.59</v>
      </c>
      <c r="I53" s="8" t="s">
        <v>21</v>
      </c>
      <c r="J53" s="4" t="s">
        <v>109</v>
      </c>
      <c r="K53" s="22">
        <f t="shared" si="4"/>
        <v>901.6619999999999</v>
      </c>
    </row>
    <row r="54" spans="1:11" s="11" customFormat="1" ht="15.75" customHeight="1">
      <c r="A54" s="21">
        <v>17</v>
      </c>
      <c r="B54" s="1" t="s">
        <v>6</v>
      </c>
      <c r="C54" s="9">
        <v>100.1</v>
      </c>
      <c r="D54" s="9">
        <v>65.7</v>
      </c>
      <c r="E54" s="9">
        <v>4</v>
      </c>
      <c r="F54" s="9">
        <v>1970</v>
      </c>
      <c r="G54" s="9">
        <f t="shared" si="3"/>
        <v>42</v>
      </c>
      <c r="H54" s="9">
        <f t="shared" si="6"/>
        <v>14.59</v>
      </c>
      <c r="I54" s="8" t="s">
        <v>21</v>
      </c>
      <c r="J54" s="4" t="s">
        <v>9</v>
      </c>
      <c r="K54" s="22">
        <f t="shared" si="4"/>
        <v>958.563</v>
      </c>
    </row>
    <row r="55" spans="1:11" s="11" customFormat="1" ht="15.75" customHeight="1">
      <c r="A55" s="21">
        <v>18</v>
      </c>
      <c r="B55" s="1" t="s">
        <v>75</v>
      </c>
      <c r="C55" s="9">
        <v>106.5</v>
      </c>
      <c r="D55" s="9">
        <v>77.9</v>
      </c>
      <c r="E55" s="9">
        <v>3</v>
      </c>
      <c r="F55" s="9">
        <v>1958</v>
      </c>
      <c r="G55" s="9">
        <f t="shared" si="3"/>
        <v>54</v>
      </c>
      <c r="H55" s="9">
        <f t="shared" si="6"/>
        <v>14.59</v>
      </c>
      <c r="I55" s="8" t="s">
        <v>21</v>
      </c>
      <c r="J55" s="4" t="s">
        <v>109</v>
      </c>
      <c r="K55" s="22">
        <f t="shared" si="4"/>
        <v>1136.5610000000001</v>
      </c>
    </row>
    <row r="56" spans="1:11" s="11" customFormat="1" ht="15.75" customHeight="1">
      <c r="A56" s="21">
        <v>19</v>
      </c>
      <c r="B56" s="1" t="s">
        <v>76</v>
      </c>
      <c r="C56" s="9">
        <v>2867.6</v>
      </c>
      <c r="D56" s="9">
        <v>1798.8</v>
      </c>
      <c r="E56" s="9">
        <v>50</v>
      </c>
      <c r="F56" s="9">
        <v>1979</v>
      </c>
      <c r="G56" s="9">
        <f t="shared" si="3"/>
        <v>33</v>
      </c>
      <c r="H56" s="9">
        <v>28.95</v>
      </c>
      <c r="I56" s="8" t="s">
        <v>20</v>
      </c>
      <c r="J56" s="4" t="s">
        <v>110</v>
      </c>
      <c r="K56" s="22">
        <f t="shared" si="4"/>
        <v>52075.259999999995</v>
      </c>
    </row>
    <row r="57" spans="1:11" s="11" customFormat="1" ht="15.75" customHeight="1">
      <c r="A57" s="21">
        <v>20</v>
      </c>
      <c r="B57" s="1" t="s">
        <v>77</v>
      </c>
      <c r="C57" s="9">
        <v>384.5</v>
      </c>
      <c r="D57" s="9">
        <v>247</v>
      </c>
      <c r="E57" s="9">
        <v>8</v>
      </c>
      <c r="F57" s="9">
        <v>1959</v>
      </c>
      <c r="G57" s="9">
        <f t="shared" si="3"/>
        <v>53</v>
      </c>
      <c r="H57" s="9">
        <v>14.59</v>
      </c>
      <c r="I57" s="8" t="s">
        <v>21</v>
      </c>
      <c r="J57" s="4" t="s">
        <v>111</v>
      </c>
      <c r="K57" s="22">
        <f t="shared" si="4"/>
        <v>3603.73</v>
      </c>
    </row>
    <row r="58" spans="1:11" s="11" customFormat="1" ht="15.75" customHeight="1">
      <c r="A58" s="21">
        <v>21</v>
      </c>
      <c r="B58" s="1" t="s">
        <v>78</v>
      </c>
      <c r="C58" s="9">
        <v>372</v>
      </c>
      <c r="D58" s="9">
        <v>240.4</v>
      </c>
      <c r="E58" s="9">
        <v>8</v>
      </c>
      <c r="F58" s="9">
        <v>1959</v>
      </c>
      <c r="G58" s="9">
        <f t="shared" si="3"/>
        <v>53</v>
      </c>
      <c r="H58" s="9">
        <f>H57</f>
        <v>14.59</v>
      </c>
      <c r="I58" s="8" t="s">
        <v>21</v>
      </c>
      <c r="J58" s="4" t="s">
        <v>111</v>
      </c>
      <c r="K58" s="22">
        <f t="shared" si="4"/>
        <v>3507.436</v>
      </c>
    </row>
    <row r="59" spans="1:11" s="11" customFormat="1" ht="15.75" customHeight="1">
      <c r="A59" s="21">
        <v>22</v>
      </c>
      <c r="B59" s="1" t="s">
        <v>79</v>
      </c>
      <c r="C59" s="9">
        <v>287.1</v>
      </c>
      <c r="D59" s="9">
        <v>192.9</v>
      </c>
      <c r="E59" s="9">
        <v>7</v>
      </c>
      <c r="F59" s="9">
        <v>1959</v>
      </c>
      <c r="G59" s="9">
        <f t="shared" si="3"/>
        <v>53</v>
      </c>
      <c r="H59" s="9">
        <f>H58</f>
        <v>14.59</v>
      </c>
      <c r="I59" s="8" t="s">
        <v>21</v>
      </c>
      <c r="J59" s="4" t="s">
        <v>109</v>
      </c>
      <c r="K59" s="22">
        <f t="shared" si="4"/>
        <v>2814.411</v>
      </c>
    </row>
    <row r="60" spans="1:11" s="11" customFormat="1" ht="15.75" customHeight="1">
      <c r="A60" s="21">
        <v>23</v>
      </c>
      <c r="B60" s="1" t="s">
        <v>80</v>
      </c>
      <c r="C60" s="9">
        <v>108.1</v>
      </c>
      <c r="D60" s="9">
        <v>76.3</v>
      </c>
      <c r="E60" s="9">
        <v>3</v>
      </c>
      <c r="F60" s="9">
        <v>1957</v>
      </c>
      <c r="G60" s="9">
        <f t="shared" si="3"/>
        <v>55</v>
      </c>
      <c r="H60" s="9">
        <f>H59</f>
        <v>14.59</v>
      </c>
      <c r="I60" s="8" t="s">
        <v>21</v>
      </c>
      <c r="J60" s="4" t="s">
        <v>103</v>
      </c>
      <c r="K60" s="22">
        <f t="shared" si="4"/>
        <v>1113.2169999999999</v>
      </c>
    </row>
    <row r="61" spans="1:11" s="11" customFormat="1" ht="15.75" customHeight="1">
      <c r="A61" s="21">
        <v>24</v>
      </c>
      <c r="B61" s="1" t="s">
        <v>81</v>
      </c>
      <c r="C61" s="9">
        <v>257.6</v>
      </c>
      <c r="D61" s="9">
        <v>179.9</v>
      </c>
      <c r="E61" s="9">
        <v>7</v>
      </c>
      <c r="F61" s="9">
        <v>1928</v>
      </c>
      <c r="G61" s="9">
        <f t="shared" si="3"/>
        <v>84</v>
      </c>
      <c r="H61" s="9">
        <f>H60</f>
        <v>14.59</v>
      </c>
      <c r="I61" s="8" t="s">
        <v>21</v>
      </c>
      <c r="J61" s="4" t="s">
        <v>112</v>
      </c>
      <c r="K61" s="22">
        <f t="shared" si="4"/>
        <v>2624.741</v>
      </c>
    </row>
    <row r="62" spans="1:11" s="11" customFormat="1" ht="15.75" customHeight="1">
      <c r="A62" s="21">
        <v>25</v>
      </c>
      <c r="B62" s="1" t="s">
        <v>82</v>
      </c>
      <c r="C62" s="9">
        <v>240.5</v>
      </c>
      <c r="D62" s="9">
        <v>162.5</v>
      </c>
      <c r="E62" s="9">
        <v>8</v>
      </c>
      <c r="F62" s="9">
        <v>1934</v>
      </c>
      <c r="G62" s="9">
        <f t="shared" si="3"/>
        <v>78</v>
      </c>
      <c r="H62" s="9">
        <f>H61</f>
        <v>14.59</v>
      </c>
      <c r="I62" s="8" t="s">
        <v>21</v>
      </c>
      <c r="J62" s="4" t="s">
        <v>113</v>
      </c>
      <c r="K62" s="22">
        <f t="shared" si="4"/>
        <v>2370.875</v>
      </c>
    </row>
    <row r="63" spans="1:11" s="11" customFormat="1" ht="15.75" customHeight="1">
      <c r="A63" s="21">
        <v>26</v>
      </c>
      <c r="B63" s="1" t="s">
        <v>83</v>
      </c>
      <c r="C63" s="9">
        <v>283.9</v>
      </c>
      <c r="D63" s="9">
        <v>217.2</v>
      </c>
      <c r="E63" s="9">
        <v>8</v>
      </c>
      <c r="F63" s="9">
        <v>1928</v>
      </c>
      <c r="G63" s="9">
        <f t="shared" si="3"/>
        <v>84</v>
      </c>
      <c r="H63" s="9">
        <f>H62</f>
        <v>14.59</v>
      </c>
      <c r="I63" s="8" t="s">
        <v>21</v>
      </c>
      <c r="J63" s="4" t="s">
        <v>113</v>
      </c>
      <c r="K63" s="22">
        <f t="shared" si="4"/>
        <v>3168.948</v>
      </c>
    </row>
    <row r="64" spans="1:11" s="11" customFormat="1" ht="15.75" customHeight="1">
      <c r="A64" s="21">
        <v>27</v>
      </c>
      <c r="B64" s="1" t="s">
        <v>84</v>
      </c>
      <c r="C64" s="9">
        <v>579.2</v>
      </c>
      <c r="D64" s="9">
        <v>368.9</v>
      </c>
      <c r="E64" s="9">
        <v>15</v>
      </c>
      <c r="F64" s="9">
        <v>1958</v>
      </c>
      <c r="G64" s="9">
        <f t="shared" si="3"/>
        <v>54</v>
      </c>
      <c r="H64" s="9">
        <v>28.95</v>
      </c>
      <c r="I64" s="8" t="s">
        <v>20</v>
      </c>
      <c r="J64" s="4" t="s">
        <v>109</v>
      </c>
      <c r="K64" s="22">
        <f t="shared" si="4"/>
        <v>10679.654999999999</v>
      </c>
    </row>
    <row r="65" spans="1:11" s="11" customFormat="1" ht="15.75" customHeight="1">
      <c r="A65" s="21">
        <v>28</v>
      </c>
      <c r="B65" s="1" t="s">
        <v>85</v>
      </c>
      <c r="C65" s="9">
        <v>147</v>
      </c>
      <c r="D65" s="9">
        <v>90.5</v>
      </c>
      <c r="E65" s="9">
        <v>4</v>
      </c>
      <c r="F65" s="9">
        <v>1912</v>
      </c>
      <c r="G65" s="9">
        <f t="shared" si="3"/>
        <v>100</v>
      </c>
      <c r="H65" s="9">
        <v>14.59</v>
      </c>
      <c r="I65" s="8" t="s">
        <v>21</v>
      </c>
      <c r="J65" s="4" t="s">
        <v>109</v>
      </c>
      <c r="K65" s="22">
        <f t="shared" si="4"/>
        <v>1320.395</v>
      </c>
    </row>
    <row r="66" spans="1:11" s="11" customFormat="1" ht="15.75" customHeight="1">
      <c r="A66" s="21">
        <v>29</v>
      </c>
      <c r="B66" s="1" t="s">
        <v>86</v>
      </c>
      <c r="C66" s="9">
        <v>160.2</v>
      </c>
      <c r="D66" s="9">
        <v>100.2</v>
      </c>
      <c r="E66" s="9">
        <v>2</v>
      </c>
      <c r="F66" s="9">
        <v>1963</v>
      </c>
      <c r="G66" s="9">
        <f t="shared" si="3"/>
        <v>49</v>
      </c>
      <c r="H66" s="9">
        <v>28.95</v>
      </c>
      <c r="I66" s="8" t="s">
        <v>20</v>
      </c>
      <c r="J66" s="4" t="s">
        <v>109</v>
      </c>
      <c r="K66" s="22">
        <f t="shared" si="4"/>
        <v>2900.79</v>
      </c>
    </row>
    <row r="67" spans="1:11" s="11" customFormat="1" ht="15.75" customHeight="1">
      <c r="A67" s="21">
        <v>30</v>
      </c>
      <c r="B67" s="1" t="s">
        <v>87</v>
      </c>
      <c r="C67" s="9">
        <v>119.3</v>
      </c>
      <c r="D67" s="9">
        <v>76.6</v>
      </c>
      <c r="E67" s="9">
        <v>2</v>
      </c>
      <c r="F67" s="9">
        <v>1958</v>
      </c>
      <c r="G67" s="9">
        <f t="shared" si="3"/>
        <v>54</v>
      </c>
      <c r="H67" s="9">
        <v>28.95</v>
      </c>
      <c r="I67" s="8" t="s">
        <v>20</v>
      </c>
      <c r="J67" s="4" t="s">
        <v>109</v>
      </c>
      <c r="K67" s="22">
        <f t="shared" si="4"/>
        <v>2217.5699999999997</v>
      </c>
    </row>
    <row r="68" spans="1:11" s="11" customFormat="1" ht="15.75" customHeight="1">
      <c r="A68" s="21">
        <v>31</v>
      </c>
      <c r="B68" s="1" t="s">
        <v>88</v>
      </c>
      <c r="C68" s="9">
        <v>365</v>
      </c>
      <c r="D68" s="9">
        <v>221.4</v>
      </c>
      <c r="E68" s="9">
        <v>8</v>
      </c>
      <c r="F68" s="9">
        <v>1955</v>
      </c>
      <c r="G68" s="9">
        <f t="shared" si="3"/>
        <v>57</v>
      </c>
      <c r="H68" s="9">
        <v>28.95</v>
      </c>
      <c r="I68" s="8" t="s">
        <v>20</v>
      </c>
      <c r="J68" s="4" t="s">
        <v>109</v>
      </c>
      <c r="K68" s="22">
        <f t="shared" si="4"/>
        <v>6409.53</v>
      </c>
    </row>
    <row r="69" spans="1:11" s="11" customFormat="1" ht="15.75" customHeight="1">
      <c r="A69" s="21">
        <v>32</v>
      </c>
      <c r="B69" s="1" t="s">
        <v>89</v>
      </c>
      <c r="C69" s="9">
        <v>108</v>
      </c>
      <c r="D69" s="9">
        <v>73.7</v>
      </c>
      <c r="E69" s="9">
        <v>2</v>
      </c>
      <c r="F69" s="9">
        <v>1961</v>
      </c>
      <c r="G69" s="9">
        <f t="shared" si="3"/>
        <v>51</v>
      </c>
      <c r="H69" s="9">
        <v>28.95</v>
      </c>
      <c r="I69" s="8" t="s">
        <v>20</v>
      </c>
      <c r="J69" s="4" t="s">
        <v>109</v>
      </c>
      <c r="K69" s="22">
        <f t="shared" si="4"/>
        <v>2133.6150000000002</v>
      </c>
    </row>
    <row r="70" spans="1:11" s="11" customFormat="1" ht="15.75" customHeight="1">
      <c r="A70" s="21">
        <v>33</v>
      </c>
      <c r="B70" s="1" t="s">
        <v>90</v>
      </c>
      <c r="C70" s="9">
        <v>303.9</v>
      </c>
      <c r="D70" s="9">
        <v>193</v>
      </c>
      <c r="E70" s="9">
        <v>6</v>
      </c>
      <c r="F70" s="9">
        <v>1954</v>
      </c>
      <c r="G70" s="9">
        <f t="shared" si="3"/>
        <v>58</v>
      </c>
      <c r="H70" s="9">
        <v>28.95</v>
      </c>
      <c r="I70" s="8" t="s">
        <v>20</v>
      </c>
      <c r="J70" s="4" t="s">
        <v>109</v>
      </c>
      <c r="K70" s="22">
        <f t="shared" si="4"/>
        <v>5587.349999999999</v>
      </c>
    </row>
    <row r="71" spans="1:11" s="11" customFormat="1" ht="15.75" customHeight="1">
      <c r="A71" s="21">
        <v>34</v>
      </c>
      <c r="B71" s="1" t="s">
        <v>91</v>
      </c>
      <c r="C71" s="9">
        <v>272.7</v>
      </c>
      <c r="D71" s="9">
        <v>178</v>
      </c>
      <c r="E71" s="9">
        <v>7</v>
      </c>
      <c r="F71" s="9">
        <v>1933</v>
      </c>
      <c r="G71" s="9">
        <f t="shared" si="3"/>
        <v>79</v>
      </c>
      <c r="H71" s="9">
        <v>28.95</v>
      </c>
      <c r="I71" s="8" t="s">
        <v>20</v>
      </c>
      <c r="J71" s="4" t="s">
        <v>103</v>
      </c>
      <c r="K71" s="22">
        <f t="shared" si="4"/>
        <v>5153.099999999999</v>
      </c>
    </row>
    <row r="72" spans="1:11" s="11" customFormat="1" ht="15.75" customHeight="1">
      <c r="A72" s="21">
        <v>35</v>
      </c>
      <c r="B72" s="1" t="s">
        <v>92</v>
      </c>
      <c r="C72" s="9">
        <v>128.4</v>
      </c>
      <c r="D72" s="9">
        <v>56</v>
      </c>
      <c r="E72" s="9">
        <v>5</v>
      </c>
      <c r="F72" s="9">
        <v>1959</v>
      </c>
      <c r="G72" s="9">
        <f t="shared" si="3"/>
        <v>53</v>
      </c>
      <c r="H72" s="9">
        <v>14.59</v>
      </c>
      <c r="I72" s="8" t="s">
        <v>21</v>
      </c>
      <c r="J72" s="4" t="s">
        <v>106</v>
      </c>
      <c r="K72" s="22">
        <f t="shared" si="4"/>
        <v>817.04</v>
      </c>
    </row>
    <row r="73" spans="1:11" s="11" customFormat="1" ht="15.75" customHeight="1">
      <c r="A73" s="21">
        <v>36</v>
      </c>
      <c r="B73" s="1" t="s">
        <v>93</v>
      </c>
      <c r="C73" s="9">
        <v>97.3</v>
      </c>
      <c r="D73" s="9">
        <v>69.4</v>
      </c>
      <c r="E73" s="9">
        <v>3</v>
      </c>
      <c r="F73" s="9">
        <v>1957</v>
      </c>
      <c r="G73" s="9">
        <f t="shared" si="3"/>
        <v>55</v>
      </c>
      <c r="H73" s="9">
        <f>H72</f>
        <v>14.59</v>
      </c>
      <c r="I73" s="8" t="s">
        <v>21</v>
      </c>
      <c r="J73" s="4" t="s">
        <v>109</v>
      </c>
      <c r="K73" s="22">
        <f t="shared" si="4"/>
        <v>1012.546</v>
      </c>
    </row>
    <row r="74" spans="1:11" s="11" customFormat="1" ht="15.75" customHeight="1">
      <c r="A74" s="21">
        <v>37</v>
      </c>
      <c r="B74" s="1" t="s">
        <v>94</v>
      </c>
      <c r="C74" s="9">
        <v>100</v>
      </c>
      <c r="D74" s="9">
        <v>61</v>
      </c>
      <c r="E74" s="9">
        <v>3</v>
      </c>
      <c r="F74" s="9">
        <v>1957</v>
      </c>
      <c r="G74" s="9">
        <f t="shared" si="3"/>
        <v>55</v>
      </c>
      <c r="H74" s="9">
        <f aca="true" t="shared" si="7" ref="H74:H81">H73</f>
        <v>14.59</v>
      </c>
      <c r="I74" s="8" t="s">
        <v>21</v>
      </c>
      <c r="J74" s="4" t="s">
        <v>109</v>
      </c>
      <c r="K74" s="22">
        <f t="shared" si="4"/>
        <v>889.99</v>
      </c>
    </row>
    <row r="75" spans="1:11" s="11" customFormat="1" ht="15.75" customHeight="1">
      <c r="A75" s="21">
        <v>38</v>
      </c>
      <c r="B75" s="1" t="s">
        <v>95</v>
      </c>
      <c r="C75" s="9">
        <v>125.1</v>
      </c>
      <c r="D75" s="9">
        <v>77</v>
      </c>
      <c r="E75" s="9">
        <v>4</v>
      </c>
      <c r="F75" s="9">
        <v>1958</v>
      </c>
      <c r="G75" s="9">
        <f t="shared" si="3"/>
        <v>54</v>
      </c>
      <c r="H75" s="9">
        <f t="shared" si="7"/>
        <v>14.59</v>
      </c>
      <c r="I75" s="8" t="s">
        <v>21</v>
      </c>
      <c r="J75" s="4" t="s">
        <v>114</v>
      </c>
      <c r="K75" s="22">
        <f t="shared" si="4"/>
        <v>1123.43</v>
      </c>
    </row>
    <row r="76" spans="1:11" s="11" customFormat="1" ht="15.75" customHeight="1">
      <c r="A76" s="21">
        <v>39</v>
      </c>
      <c r="B76" s="1" t="s">
        <v>96</v>
      </c>
      <c r="C76" s="9">
        <v>135.2</v>
      </c>
      <c r="D76" s="9">
        <v>81.9</v>
      </c>
      <c r="E76" s="9">
        <v>3</v>
      </c>
      <c r="F76" s="9">
        <v>1958</v>
      </c>
      <c r="G76" s="9">
        <f t="shared" si="3"/>
        <v>54</v>
      </c>
      <c r="H76" s="9">
        <f t="shared" si="7"/>
        <v>14.59</v>
      </c>
      <c r="I76" s="8" t="s">
        <v>21</v>
      </c>
      <c r="J76" s="4" t="s">
        <v>114</v>
      </c>
      <c r="K76" s="22">
        <f t="shared" si="4"/>
        <v>1194.921</v>
      </c>
    </row>
    <row r="77" spans="1:11" s="11" customFormat="1" ht="15.75" customHeight="1">
      <c r="A77" s="21">
        <v>40</v>
      </c>
      <c r="B77" s="1" t="s">
        <v>97</v>
      </c>
      <c r="C77" s="9">
        <v>106.4</v>
      </c>
      <c r="D77" s="9">
        <v>65.1</v>
      </c>
      <c r="E77" s="9">
        <v>3</v>
      </c>
      <c r="F77" s="9">
        <v>1957</v>
      </c>
      <c r="G77" s="9">
        <f t="shared" si="3"/>
        <v>55</v>
      </c>
      <c r="H77" s="9">
        <f t="shared" si="7"/>
        <v>14.59</v>
      </c>
      <c r="I77" s="8" t="s">
        <v>21</v>
      </c>
      <c r="J77" s="4" t="s">
        <v>103</v>
      </c>
      <c r="K77" s="22">
        <f t="shared" si="4"/>
        <v>949.8089999999999</v>
      </c>
    </row>
    <row r="78" spans="1:11" s="11" customFormat="1" ht="15.75" customHeight="1">
      <c r="A78" s="21">
        <v>41</v>
      </c>
      <c r="B78" s="1" t="s">
        <v>98</v>
      </c>
      <c r="C78" s="9">
        <v>107.1</v>
      </c>
      <c r="D78" s="9">
        <v>87.2</v>
      </c>
      <c r="E78" s="9">
        <v>2</v>
      </c>
      <c r="F78" s="9">
        <v>1957</v>
      </c>
      <c r="G78" s="9">
        <f t="shared" si="3"/>
        <v>55</v>
      </c>
      <c r="H78" s="9">
        <f t="shared" si="7"/>
        <v>14.59</v>
      </c>
      <c r="I78" s="8" t="s">
        <v>21</v>
      </c>
      <c r="J78" s="4" t="s">
        <v>103</v>
      </c>
      <c r="K78" s="22">
        <f t="shared" si="4"/>
        <v>1272.248</v>
      </c>
    </row>
    <row r="79" spans="1:11" s="11" customFormat="1" ht="15.75" customHeight="1">
      <c r="A79" s="21">
        <v>42</v>
      </c>
      <c r="B79" s="1" t="s">
        <v>99</v>
      </c>
      <c r="C79" s="9">
        <v>107.4</v>
      </c>
      <c r="D79" s="9">
        <v>74.8</v>
      </c>
      <c r="E79" s="9">
        <v>3</v>
      </c>
      <c r="F79" s="9">
        <v>1958</v>
      </c>
      <c r="G79" s="9">
        <f t="shared" si="3"/>
        <v>54</v>
      </c>
      <c r="H79" s="9">
        <f t="shared" si="7"/>
        <v>14.59</v>
      </c>
      <c r="I79" s="8" t="s">
        <v>21</v>
      </c>
      <c r="J79" s="4" t="s">
        <v>115</v>
      </c>
      <c r="K79" s="22">
        <f t="shared" si="4"/>
        <v>1091.3319999999999</v>
      </c>
    </row>
    <row r="80" spans="1:11" s="11" customFormat="1" ht="15.75" customHeight="1">
      <c r="A80" s="21">
        <v>43</v>
      </c>
      <c r="B80" s="1" t="s">
        <v>100</v>
      </c>
      <c r="C80" s="9">
        <v>106</v>
      </c>
      <c r="D80" s="9">
        <v>67.3</v>
      </c>
      <c r="E80" s="9">
        <v>2</v>
      </c>
      <c r="F80" s="9">
        <v>1957</v>
      </c>
      <c r="G80" s="9">
        <f t="shared" si="3"/>
        <v>55</v>
      </c>
      <c r="H80" s="9">
        <f t="shared" si="7"/>
        <v>14.59</v>
      </c>
      <c r="I80" s="8" t="s">
        <v>21</v>
      </c>
      <c r="J80" s="4" t="s">
        <v>103</v>
      </c>
      <c r="K80" s="22">
        <f t="shared" si="4"/>
        <v>981.9069999999999</v>
      </c>
    </row>
    <row r="81" spans="1:11" s="11" customFormat="1" ht="15.75" customHeight="1">
      <c r="A81" s="21">
        <v>44</v>
      </c>
      <c r="B81" s="1" t="s">
        <v>101</v>
      </c>
      <c r="C81" s="9">
        <v>115.5</v>
      </c>
      <c r="D81" s="9">
        <v>73</v>
      </c>
      <c r="E81" s="9">
        <v>4</v>
      </c>
      <c r="F81" s="9">
        <v>1960</v>
      </c>
      <c r="G81" s="9">
        <f t="shared" si="3"/>
        <v>52</v>
      </c>
      <c r="H81" s="9">
        <f t="shared" si="7"/>
        <v>14.59</v>
      </c>
      <c r="I81" s="8" t="s">
        <v>21</v>
      </c>
      <c r="J81" s="4" t="s">
        <v>10</v>
      </c>
      <c r="K81" s="22">
        <f t="shared" si="4"/>
        <v>1065.07</v>
      </c>
    </row>
    <row r="82" spans="1:11" s="17" customFormat="1" ht="15.75" customHeight="1" thickBot="1">
      <c r="A82" s="23">
        <v>45</v>
      </c>
      <c r="B82" s="24" t="s">
        <v>108</v>
      </c>
      <c r="C82" s="25">
        <f>SUM(C38:C81)</f>
        <v>23843.5</v>
      </c>
      <c r="D82" s="25">
        <f>SUM(D38:D81)</f>
        <v>12512.4</v>
      </c>
      <c r="E82" s="25">
        <f>SUM(E38:E81)</f>
        <v>498</v>
      </c>
      <c r="F82" s="25"/>
      <c r="G82" s="25"/>
      <c r="H82" s="26"/>
      <c r="I82" s="27"/>
      <c r="J82" s="28"/>
      <c r="K82" s="29">
        <f>SUM(K38:K81)</f>
        <v>313537.78399999987</v>
      </c>
    </row>
    <row r="83" spans="1:11" s="11" customFormat="1" ht="33.75" customHeight="1" thickBot="1">
      <c r="A83" s="106" t="s">
        <v>155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8"/>
    </row>
    <row r="84" spans="1:11" ht="15.75" customHeight="1">
      <c r="A84" s="112" t="s">
        <v>1</v>
      </c>
      <c r="B84" s="120" t="s">
        <v>2</v>
      </c>
      <c r="C84" s="121" t="s">
        <v>3</v>
      </c>
      <c r="D84" s="122"/>
      <c r="E84" s="120" t="s">
        <v>4</v>
      </c>
      <c r="F84" s="120" t="s">
        <v>40</v>
      </c>
      <c r="G84" s="123" t="s">
        <v>12</v>
      </c>
      <c r="H84" s="123" t="s">
        <v>19</v>
      </c>
      <c r="I84" s="123" t="s">
        <v>18</v>
      </c>
      <c r="J84" s="124" t="s">
        <v>11</v>
      </c>
      <c r="K84" s="125" t="s">
        <v>41</v>
      </c>
    </row>
    <row r="85" spans="1:11" ht="15.75" customHeight="1">
      <c r="A85" s="113"/>
      <c r="B85" s="99"/>
      <c r="C85" s="85" t="s">
        <v>7</v>
      </c>
      <c r="D85" s="85" t="s">
        <v>116</v>
      </c>
      <c r="E85" s="100"/>
      <c r="F85" s="99"/>
      <c r="G85" s="89"/>
      <c r="H85" s="89"/>
      <c r="I85" s="89"/>
      <c r="J85" s="102"/>
      <c r="K85" s="128"/>
    </row>
    <row r="86" spans="1:11" ht="15.75" customHeight="1">
      <c r="A86" s="114"/>
      <c r="B86" s="86"/>
      <c r="C86" s="86"/>
      <c r="D86" s="87"/>
      <c r="E86" s="87"/>
      <c r="F86" s="86"/>
      <c r="G86" s="90"/>
      <c r="H86" s="90"/>
      <c r="I86" s="90"/>
      <c r="J86" s="103"/>
      <c r="K86" s="129"/>
    </row>
    <row r="87" spans="1:11" s="11" customFormat="1" ht="15.75" customHeight="1">
      <c r="A87" s="21">
        <v>1</v>
      </c>
      <c r="B87" s="1" t="s">
        <v>117</v>
      </c>
      <c r="C87" s="9">
        <v>102.8</v>
      </c>
      <c r="D87" s="9">
        <v>65.6</v>
      </c>
      <c r="E87" s="9">
        <v>4</v>
      </c>
      <c r="F87" s="2">
        <v>1960</v>
      </c>
      <c r="G87" s="9">
        <f>2012-F87</f>
        <v>52</v>
      </c>
      <c r="H87" s="9">
        <v>14.59</v>
      </c>
      <c r="I87" s="8" t="s">
        <v>21</v>
      </c>
      <c r="J87" s="20" t="s">
        <v>109</v>
      </c>
      <c r="K87" s="22">
        <f>H87*D87</f>
        <v>957.1039999999999</v>
      </c>
    </row>
    <row r="88" spans="1:11" s="11" customFormat="1" ht="15.75" customHeight="1">
      <c r="A88" s="21">
        <v>2</v>
      </c>
      <c r="B88" s="1" t="s">
        <v>118</v>
      </c>
      <c r="C88" s="9">
        <v>101.1</v>
      </c>
      <c r="D88" s="9">
        <v>64.8</v>
      </c>
      <c r="E88" s="9">
        <v>4</v>
      </c>
      <c r="F88" s="2">
        <v>1960</v>
      </c>
      <c r="G88" s="9">
        <f>2012-F88</f>
        <v>52</v>
      </c>
      <c r="H88" s="9">
        <v>14.59</v>
      </c>
      <c r="I88" s="8" t="s">
        <v>21</v>
      </c>
      <c r="J88" s="20" t="s">
        <v>109</v>
      </c>
      <c r="K88" s="22">
        <f>H88*D88</f>
        <v>945.4319999999999</v>
      </c>
    </row>
    <row r="89" spans="1:11" s="17" customFormat="1" ht="15.75" customHeight="1" thickBot="1">
      <c r="A89" s="23"/>
      <c r="B89" s="24" t="s">
        <v>108</v>
      </c>
      <c r="C89" s="25">
        <f>C87+C88</f>
        <v>203.89999999999998</v>
      </c>
      <c r="D89" s="25">
        <f>D87+D88</f>
        <v>130.39999999999998</v>
      </c>
      <c r="E89" s="25">
        <f>E87+E88</f>
        <v>8</v>
      </c>
      <c r="F89" s="25"/>
      <c r="G89" s="25"/>
      <c r="H89" s="26"/>
      <c r="I89" s="27"/>
      <c r="J89" s="28"/>
      <c r="K89" s="29">
        <f>K87+K88</f>
        <v>1902.5359999999998</v>
      </c>
    </row>
    <row r="90" spans="1:11" s="11" customFormat="1" ht="33" customHeight="1" thickBot="1">
      <c r="A90" s="109" t="s">
        <v>156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1"/>
    </row>
    <row r="91" spans="1:11" ht="15.75" customHeight="1">
      <c r="A91" s="112" t="s">
        <v>1</v>
      </c>
      <c r="B91" s="120" t="s">
        <v>2</v>
      </c>
      <c r="C91" s="121" t="s">
        <v>3</v>
      </c>
      <c r="D91" s="122"/>
      <c r="E91" s="120" t="s">
        <v>4</v>
      </c>
      <c r="F91" s="120" t="s">
        <v>40</v>
      </c>
      <c r="G91" s="123" t="s">
        <v>12</v>
      </c>
      <c r="H91" s="123" t="s">
        <v>19</v>
      </c>
      <c r="I91" s="123" t="s">
        <v>18</v>
      </c>
      <c r="J91" s="124" t="s">
        <v>11</v>
      </c>
      <c r="K91" s="125" t="s">
        <v>41</v>
      </c>
    </row>
    <row r="92" spans="1:11" ht="15.75" customHeight="1">
      <c r="A92" s="113"/>
      <c r="B92" s="99"/>
      <c r="C92" s="85" t="s">
        <v>7</v>
      </c>
      <c r="D92" s="85" t="s">
        <v>116</v>
      </c>
      <c r="E92" s="100"/>
      <c r="F92" s="99"/>
      <c r="G92" s="89"/>
      <c r="H92" s="89"/>
      <c r="I92" s="89"/>
      <c r="J92" s="102"/>
      <c r="K92" s="126"/>
    </row>
    <row r="93" spans="1:11" ht="15.75" customHeight="1">
      <c r="A93" s="114"/>
      <c r="B93" s="86"/>
      <c r="C93" s="86"/>
      <c r="D93" s="87"/>
      <c r="E93" s="87"/>
      <c r="F93" s="86"/>
      <c r="G93" s="90"/>
      <c r="H93" s="90"/>
      <c r="I93" s="90"/>
      <c r="J93" s="103"/>
      <c r="K93" s="127"/>
    </row>
    <row r="94" spans="1:11" s="11" customFormat="1" ht="15.75" customHeight="1">
      <c r="A94" s="21">
        <v>1</v>
      </c>
      <c r="B94" s="1" t="s">
        <v>119</v>
      </c>
      <c r="C94" s="9">
        <v>105.6</v>
      </c>
      <c r="D94" s="9">
        <v>75</v>
      </c>
      <c r="E94" s="9">
        <v>2</v>
      </c>
      <c r="F94" s="9">
        <v>1955</v>
      </c>
      <c r="G94" s="9">
        <f aca="true" t="shared" si="8" ref="G94:G123">2012-F94</f>
        <v>57</v>
      </c>
      <c r="H94" s="9">
        <v>22.53</v>
      </c>
      <c r="I94" s="8" t="s">
        <v>152</v>
      </c>
      <c r="J94" s="20" t="s">
        <v>149</v>
      </c>
      <c r="K94" s="22">
        <f>D94*H94</f>
        <v>1689.75</v>
      </c>
    </row>
    <row r="95" spans="1:11" s="11" customFormat="1" ht="15.75" customHeight="1">
      <c r="A95" s="21">
        <v>2</v>
      </c>
      <c r="B95" s="54" t="s">
        <v>120</v>
      </c>
      <c r="C95" s="55">
        <v>72.6</v>
      </c>
      <c r="D95" s="55">
        <v>51.8</v>
      </c>
      <c r="E95" s="55">
        <v>2</v>
      </c>
      <c r="F95" s="55">
        <v>1963</v>
      </c>
      <c r="G95" s="9">
        <f t="shared" si="8"/>
        <v>49</v>
      </c>
      <c r="H95" s="9">
        <v>22.53</v>
      </c>
      <c r="I95" s="8" t="s">
        <v>152</v>
      </c>
      <c r="J95" s="20" t="s">
        <v>103</v>
      </c>
      <c r="K95" s="22">
        <f aca="true" t="shared" si="9" ref="K95:K123">D95*H95</f>
        <v>1167.054</v>
      </c>
    </row>
    <row r="96" spans="1:11" s="11" customFormat="1" ht="15.75" customHeight="1">
      <c r="A96" s="21">
        <v>3</v>
      </c>
      <c r="B96" s="1" t="s">
        <v>121</v>
      </c>
      <c r="C96" s="9">
        <v>70.7</v>
      </c>
      <c r="D96" s="9">
        <v>49</v>
      </c>
      <c r="E96" s="9">
        <v>2</v>
      </c>
      <c r="F96" s="9">
        <v>1962</v>
      </c>
      <c r="G96" s="9">
        <f t="shared" si="8"/>
        <v>50</v>
      </c>
      <c r="H96" s="9">
        <v>14.59</v>
      </c>
      <c r="I96" s="8" t="s">
        <v>21</v>
      </c>
      <c r="J96" s="20" t="s">
        <v>103</v>
      </c>
      <c r="K96" s="22">
        <f t="shared" si="9"/>
        <v>714.91</v>
      </c>
    </row>
    <row r="97" spans="1:11" s="11" customFormat="1" ht="15.75" customHeight="1">
      <c r="A97" s="21">
        <v>4</v>
      </c>
      <c r="B97" s="1" t="s">
        <v>122</v>
      </c>
      <c r="C97" s="9">
        <v>74.8</v>
      </c>
      <c r="D97" s="9">
        <v>54.1</v>
      </c>
      <c r="E97" s="9">
        <v>2</v>
      </c>
      <c r="F97" s="9">
        <v>1964</v>
      </c>
      <c r="G97" s="9">
        <f t="shared" si="8"/>
        <v>48</v>
      </c>
      <c r="H97" s="9">
        <f>H96</f>
        <v>14.59</v>
      </c>
      <c r="I97" s="8" t="s">
        <v>21</v>
      </c>
      <c r="J97" s="20" t="s">
        <v>103</v>
      </c>
      <c r="K97" s="22">
        <f t="shared" si="9"/>
        <v>789.319</v>
      </c>
    </row>
    <row r="98" spans="1:11" s="11" customFormat="1" ht="15.75" customHeight="1">
      <c r="A98" s="21">
        <v>5</v>
      </c>
      <c r="B98" s="1" t="s">
        <v>123</v>
      </c>
      <c r="C98" s="9">
        <v>97.6</v>
      </c>
      <c r="D98" s="9">
        <v>73.6</v>
      </c>
      <c r="E98" s="9">
        <v>2</v>
      </c>
      <c r="F98" s="9">
        <v>1964</v>
      </c>
      <c r="G98" s="9">
        <f t="shared" si="8"/>
        <v>48</v>
      </c>
      <c r="H98" s="9">
        <f aca="true" t="shared" si="10" ref="H98:H109">H97</f>
        <v>14.59</v>
      </c>
      <c r="I98" s="8" t="s">
        <v>21</v>
      </c>
      <c r="J98" s="20" t="s">
        <v>103</v>
      </c>
      <c r="K98" s="22">
        <f t="shared" si="9"/>
        <v>1073.8239999999998</v>
      </c>
    </row>
    <row r="99" spans="1:11" s="11" customFormat="1" ht="15.75" customHeight="1">
      <c r="A99" s="21">
        <v>6</v>
      </c>
      <c r="B99" s="1" t="s">
        <v>124</v>
      </c>
      <c r="C99" s="9">
        <v>61.9</v>
      </c>
      <c r="D99" s="9">
        <v>46.9</v>
      </c>
      <c r="E99" s="9">
        <v>2</v>
      </c>
      <c r="F99" s="9">
        <v>1959</v>
      </c>
      <c r="G99" s="9">
        <f t="shared" si="8"/>
        <v>53</v>
      </c>
      <c r="H99" s="9">
        <f t="shared" si="10"/>
        <v>14.59</v>
      </c>
      <c r="I99" s="8" t="s">
        <v>21</v>
      </c>
      <c r="J99" s="20" t="s">
        <v>103</v>
      </c>
      <c r="K99" s="22">
        <f t="shared" si="9"/>
        <v>684.271</v>
      </c>
    </row>
    <row r="100" spans="1:11" s="11" customFormat="1" ht="15.75" customHeight="1">
      <c r="A100" s="21">
        <v>7</v>
      </c>
      <c r="B100" s="1" t="s">
        <v>125</v>
      </c>
      <c r="C100" s="9">
        <v>59.8</v>
      </c>
      <c r="D100" s="9">
        <v>55.5</v>
      </c>
      <c r="E100" s="9">
        <v>2</v>
      </c>
      <c r="F100" s="9">
        <v>1960</v>
      </c>
      <c r="G100" s="9">
        <f t="shared" si="8"/>
        <v>52</v>
      </c>
      <c r="H100" s="9">
        <f t="shared" si="10"/>
        <v>14.59</v>
      </c>
      <c r="I100" s="8" t="s">
        <v>21</v>
      </c>
      <c r="J100" s="20" t="s">
        <v>103</v>
      </c>
      <c r="K100" s="22">
        <f t="shared" si="9"/>
        <v>809.745</v>
      </c>
    </row>
    <row r="101" spans="1:11" s="11" customFormat="1" ht="15.75" customHeight="1">
      <c r="A101" s="21">
        <v>8</v>
      </c>
      <c r="B101" s="1" t="s">
        <v>126</v>
      </c>
      <c r="C101" s="9">
        <v>91.7</v>
      </c>
      <c r="D101" s="9">
        <v>67.8</v>
      </c>
      <c r="E101" s="9">
        <v>2</v>
      </c>
      <c r="F101" s="9">
        <v>1976</v>
      </c>
      <c r="G101" s="9">
        <f t="shared" si="8"/>
        <v>36</v>
      </c>
      <c r="H101" s="9">
        <f t="shared" si="10"/>
        <v>14.59</v>
      </c>
      <c r="I101" s="8" t="s">
        <v>21</v>
      </c>
      <c r="J101" s="20" t="s">
        <v>103</v>
      </c>
      <c r="K101" s="22">
        <f t="shared" si="9"/>
        <v>989.202</v>
      </c>
    </row>
    <row r="102" spans="1:11" s="11" customFormat="1" ht="15.75" customHeight="1">
      <c r="A102" s="21">
        <v>9</v>
      </c>
      <c r="B102" s="1" t="s">
        <v>127</v>
      </c>
      <c r="C102" s="9">
        <v>98.8</v>
      </c>
      <c r="D102" s="9">
        <v>76</v>
      </c>
      <c r="E102" s="9">
        <v>2</v>
      </c>
      <c r="F102" s="9">
        <v>1980</v>
      </c>
      <c r="G102" s="9">
        <f t="shared" si="8"/>
        <v>32</v>
      </c>
      <c r="H102" s="9">
        <f t="shared" si="10"/>
        <v>14.59</v>
      </c>
      <c r="I102" s="8" t="s">
        <v>21</v>
      </c>
      <c r="J102" s="20" t="s">
        <v>103</v>
      </c>
      <c r="K102" s="22">
        <f t="shared" si="9"/>
        <v>1108.84</v>
      </c>
    </row>
    <row r="103" spans="1:11" s="11" customFormat="1" ht="15.75" customHeight="1">
      <c r="A103" s="21">
        <v>10</v>
      </c>
      <c r="B103" s="1" t="s">
        <v>128</v>
      </c>
      <c r="C103" s="9">
        <v>235.1</v>
      </c>
      <c r="D103" s="9">
        <v>164.4</v>
      </c>
      <c r="E103" s="9">
        <v>7</v>
      </c>
      <c r="F103" s="9">
        <v>1969</v>
      </c>
      <c r="G103" s="9">
        <f t="shared" si="8"/>
        <v>43</v>
      </c>
      <c r="H103" s="9">
        <f t="shared" si="10"/>
        <v>14.59</v>
      </c>
      <c r="I103" s="8" t="s">
        <v>21</v>
      </c>
      <c r="J103" s="20" t="s">
        <v>109</v>
      </c>
      <c r="K103" s="22">
        <f t="shared" si="9"/>
        <v>2398.596</v>
      </c>
    </row>
    <row r="104" spans="1:11" s="11" customFormat="1" ht="15.75" customHeight="1">
      <c r="A104" s="21">
        <v>11</v>
      </c>
      <c r="B104" s="1" t="s">
        <v>129</v>
      </c>
      <c r="C104" s="9">
        <v>127.2</v>
      </c>
      <c r="D104" s="9">
        <v>78.8</v>
      </c>
      <c r="E104" s="9">
        <v>4</v>
      </c>
      <c r="F104" s="9">
        <v>1960</v>
      </c>
      <c r="G104" s="9">
        <f t="shared" si="8"/>
        <v>52</v>
      </c>
      <c r="H104" s="9">
        <f t="shared" si="10"/>
        <v>14.59</v>
      </c>
      <c r="I104" s="8" t="s">
        <v>21</v>
      </c>
      <c r="J104" s="20" t="s">
        <v>109</v>
      </c>
      <c r="K104" s="22">
        <f t="shared" si="9"/>
        <v>1149.692</v>
      </c>
    </row>
    <row r="105" spans="1:11" s="11" customFormat="1" ht="15.75" customHeight="1">
      <c r="A105" s="21">
        <v>12</v>
      </c>
      <c r="B105" s="1" t="s">
        <v>130</v>
      </c>
      <c r="C105" s="9">
        <v>84.2</v>
      </c>
      <c r="D105" s="9">
        <v>55.1</v>
      </c>
      <c r="E105" s="9">
        <v>3</v>
      </c>
      <c r="F105" s="9">
        <v>1969</v>
      </c>
      <c r="G105" s="9">
        <f t="shared" si="8"/>
        <v>43</v>
      </c>
      <c r="H105" s="9">
        <f t="shared" si="10"/>
        <v>14.59</v>
      </c>
      <c r="I105" s="8" t="s">
        <v>21</v>
      </c>
      <c r="J105" s="20" t="s">
        <v>109</v>
      </c>
      <c r="K105" s="22">
        <f t="shared" si="9"/>
        <v>803.909</v>
      </c>
    </row>
    <row r="106" spans="1:11" s="11" customFormat="1" ht="15.75" customHeight="1">
      <c r="A106" s="21">
        <v>13</v>
      </c>
      <c r="B106" s="1" t="s">
        <v>131</v>
      </c>
      <c r="C106" s="9">
        <v>447.2</v>
      </c>
      <c r="D106" s="9">
        <v>184.3</v>
      </c>
      <c r="E106" s="9">
        <v>10</v>
      </c>
      <c r="F106" s="9">
        <v>1989</v>
      </c>
      <c r="G106" s="9">
        <f t="shared" si="8"/>
        <v>23</v>
      </c>
      <c r="H106" s="9">
        <f t="shared" si="10"/>
        <v>14.59</v>
      </c>
      <c r="I106" s="8" t="s">
        <v>21</v>
      </c>
      <c r="J106" s="20" t="s">
        <v>109</v>
      </c>
      <c r="K106" s="22">
        <f t="shared" si="9"/>
        <v>2688.9370000000004</v>
      </c>
    </row>
    <row r="107" spans="1:11" s="11" customFormat="1" ht="15.75" customHeight="1">
      <c r="A107" s="21">
        <v>14</v>
      </c>
      <c r="B107" s="1" t="s">
        <v>132</v>
      </c>
      <c r="C107" s="9">
        <v>380</v>
      </c>
      <c r="D107" s="9">
        <v>197.4</v>
      </c>
      <c r="E107" s="9">
        <v>10</v>
      </c>
      <c r="F107" s="9">
        <v>1953</v>
      </c>
      <c r="G107" s="9">
        <f t="shared" si="8"/>
        <v>59</v>
      </c>
      <c r="H107" s="9">
        <f t="shared" si="10"/>
        <v>14.59</v>
      </c>
      <c r="I107" s="8" t="s">
        <v>21</v>
      </c>
      <c r="J107" s="20" t="s">
        <v>109</v>
      </c>
      <c r="K107" s="22">
        <f t="shared" si="9"/>
        <v>2880.0660000000003</v>
      </c>
    </row>
    <row r="108" spans="1:11" s="11" customFormat="1" ht="15.75" customHeight="1">
      <c r="A108" s="21">
        <v>15</v>
      </c>
      <c r="B108" s="1" t="s">
        <v>133</v>
      </c>
      <c r="C108" s="9">
        <v>98.6</v>
      </c>
      <c r="D108" s="9">
        <v>68.5</v>
      </c>
      <c r="E108" s="9">
        <v>2</v>
      </c>
      <c r="F108" s="9">
        <v>1987</v>
      </c>
      <c r="G108" s="9">
        <f t="shared" si="8"/>
        <v>25</v>
      </c>
      <c r="H108" s="9">
        <f t="shared" si="10"/>
        <v>14.59</v>
      </c>
      <c r="I108" s="8" t="s">
        <v>21</v>
      </c>
      <c r="J108" s="20" t="s">
        <v>103</v>
      </c>
      <c r="K108" s="22">
        <f t="shared" si="9"/>
        <v>999.415</v>
      </c>
    </row>
    <row r="109" spans="1:11" s="11" customFormat="1" ht="15.75" customHeight="1">
      <c r="A109" s="21">
        <v>16</v>
      </c>
      <c r="B109" s="1" t="s">
        <v>134</v>
      </c>
      <c r="C109" s="9">
        <v>101.6</v>
      </c>
      <c r="D109" s="9">
        <v>69.2</v>
      </c>
      <c r="E109" s="9">
        <v>2</v>
      </c>
      <c r="F109" s="9">
        <v>1987</v>
      </c>
      <c r="G109" s="9">
        <f t="shared" si="8"/>
        <v>25</v>
      </c>
      <c r="H109" s="9">
        <f t="shared" si="10"/>
        <v>14.59</v>
      </c>
      <c r="I109" s="8" t="s">
        <v>21</v>
      </c>
      <c r="J109" s="20" t="s">
        <v>103</v>
      </c>
      <c r="K109" s="22">
        <f t="shared" si="9"/>
        <v>1009.628</v>
      </c>
    </row>
    <row r="110" spans="1:11" s="11" customFormat="1" ht="15.75" customHeight="1">
      <c r="A110" s="21">
        <v>17</v>
      </c>
      <c r="B110" s="1" t="s">
        <v>135</v>
      </c>
      <c r="C110" s="9">
        <v>90</v>
      </c>
      <c r="D110" s="9">
        <v>62.7</v>
      </c>
      <c r="E110" s="9">
        <v>3</v>
      </c>
      <c r="F110" s="9">
        <v>1969</v>
      </c>
      <c r="G110" s="9">
        <f t="shared" si="8"/>
        <v>43</v>
      </c>
      <c r="H110" s="9">
        <v>22.53</v>
      </c>
      <c r="I110" s="8" t="s">
        <v>152</v>
      </c>
      <c r="J110" s="20" t="s">
        <v>103</v>
      </c>
      <c r="K110" s="22">
        <f t="shared" si="9"/>
        <v>1412.631</v>
      </c>
    </row>
    <row r="111" spans="1:11" s="11" customFormat="1" ht="15.75" customHeight="1">
      <c r="A111" s="21">
        <v>18</v>
      </c>
      <c r="B111" s="1" t="s">
        <v>136</v>
      </c>
      <c r="C111" s="9">
        <v>85.8</v>
      </c>
      <c r="D111" s="9">
        <v>55.2</v>
      </c>
      <c r="E111" s="9">
        <v>2</v>
      </c>
      <c r="F111" s="9">
        <v>1959</v>
      </c>
      <c r="G111" s="9">
        <f t="shared" si="8"/>
        <v>53</v>
      </c>
      <c r="H111" s="9">
        <v>14.59</v>
      </c>
      <c r="I111" s="8" t="s">
        <v>21</v>
      </c>
      <c r="J111" s="20" t="s">
        <v>150</v>
      </c>
      <c r="K111" s="22">
        <f t="shared" si="9"/>
        <v>805.368</v>
      </c>
    </row>
    <row r="112" spans="1:11" s="11" customFormat="1" ht="15.75" customHeight="1">
      <c r="A112" s="21">
        <v>19</v>
      </c>
      <c r="B112" s="1" t="s">
        <v>137</v>
      </c>
      <c r="C112" s="9">
        <v>98.7</v>
      </c>
      <c r="D112" s="9">
        <v>53.3</v>
      </c>
      <c r="E112" s="9">
        <v>3</v>
      </c>
      <c r="F112" s="9">
        <v>1959</v>
      </c>
      <c r="G112" s="9">
        <f t="shared" si="8"/>
        <v>53</v>
      </c>
      <c r="H112" s="9">
        <f>H111</f>
        <v>14.59</v>
      </c>
      <c r="I112" s="8" t="s">
        <v>21</v>
      </c>
      <c r="J112" s="20" t="s">
        <v>150</v>
      </c>
      <c r="K112" s="22">
        <f t="shared" si="9"/>
        <v>777.6469999999999</v>
      </c>
    </row>
    <row r="113" spans="1:11" s="11" customFormat="1" ht="15.75" customHeight="1">
      <c r="A113" s="21">
        <v>20</v>
      </c>
      <c r="B113" s="1" t="s">
        <v>138</v>
      </c>
      <c r="C113" s="9">
        <v>86.5</v>
      </c>
      <c r="D113" s="9">
        <v>64.3</v>
      </c>
      <c r="E113" s="9">
        <v>2</v>
      </c>
      <c r="F113" s="9">
        <v>1968</v>
      </c>
      <c r="G113" s="9">
        <f t="shared" si="8"/>
        <v>44</v>
      </c>
      <c r="H113" s="9">
        <f aca="true" t="shared" si="11" ref="H113:H118">H112</f>
        <v>14.59</v>
      </c>
      <c r="I113" s="8" t="s">
        <v>21</v>
      </c>
      <c r="J113" s="20" t="s">
        <v>103</v>
      </c>
      <c r="K113" s="22">
        <f t="shared" si="9"/>
        <v>938.137</v>
      </c>
    </row>
    <row r="114" spans="1:11" s="11" customFormat="1" ht="15.75" customHeight="1">
      <c r="A114" s="21">
        <v>21</v>
      </c>
      <c r="B114" s="1" t="s">
        <v>139</v>
      </c>
      <c r="C114" s="9">
        <v>115.4</v>
      </c>
      <c r="D114" s="9">
        <v>93.3</v>
      </c>
      <c r="E114" s="9">
        <v>2</v>
      </c>
      <c r="F114" s="9">
        <v>1958</v>
      </c>
      <c r="G114" s="9">
        <f t="shared" si="8"/>
        <v>54</v>
      </c>
      <c r="H114" s="9">
        <f t="shared" si="11"/>
        <v>14.59</v>
      </c>
      <c r="I114" s="8" t="s">
        <v>21</v>
      </c>
      <c r="J114" s="20" t="s">
        <v>151</v>
      </c>
      <c r="K114" s="22">
        <f t="shared" si="9"/>
        <v>1361.2469999999998</v>
      </c>
    </row>
    <row r="115" spans="1:11" s="11" customFormat="1" ht="15.75" customHeight="1">
      <c r="A115" s="21">
        <v>22</v>
      </c>
      <c r="B115" s="1" t="s">
        <v>140</v>
      </c>
      <c r="C115" s="9">
        <v>62.8</v>
      </c>
      <c r="D115" s="9">
        <v>47.4</v>
      </c>
      <c r="E115" s="9">
        <v>2</v>
      </c>
      <c r="F115" s="9">
        <v>1959</v>
      </c>
      <c r="G115" s="9">
        <f t="shared" si="8"/>
        <v>53</v>
      </c>
      <c r="H115" s="9">
        <f t="shared" si="11"/>
        <v>14.59</v>
      </c>
      <c r="I115" s="8" t="s">
        <v>21</v>
      </c>
      <c r="J115" s="20" t="s">
        <v>103</v>
      </c>
      <c r="K115" s="22">
        <f t="shared" si="9"/>
        <v>691.5659999999999</v>
      </c>
    </row>
    <row r="116" spans="1:11" s="11" customFormat="1" ht="15.75" customHeight="1">
      <c r="A116" s="21">
        <v>23</v>
      </c>
      <c r="B116" s="1" t="s">
        <v>141</v>
      </c>
      <c r="C116" s="9">
        <v>73.8</v>
      </c>
      <c r="D116" s="9">
        <v>58.8</v>
      </c>
      <c r="E116" s="9">
        <v>2</v>
      </c>
      <c r="F116" s="9">
        <v>1960</v>
      </c>
      <c r="G116" s="9">
        <f t="shared" si="8"/>
        <v>52</v>
      </c>
      <c r="H116" s="9">
        <f t="shared" si="11"/>
        <v>14.59</v>
      </c>
      <c r="I116" s="8" t="s">
        <v>21</v>
      </c>
      <c r="J116" s="20" t="s">
        <v>103</v>
      </c>
      <c r="K116" s="22">
        <f t="shared" si="9"/>
        <v>857.8919999999999</v>
      </c>
    </row>
    <row r="117" spans="1:11" s="11" customFormat="1" ht="15.75" customHeight="1">
      <c r="A117" s="21">
        <v>24</v>
      </c>
      <c r="B117" s="1" t="s">
        <v>142</v>
      </c>
      <c r="C117" s="9">
        <v>64.6</v>
      </c>
      <c r="D117" s="9">
        <v>44.1</v>
      </c>
      <c r="E117" s="9">
        <v>2</v>
      </c>
      <c r="F117" s="9">
        <v>1964</v>
      </c>
      <c r="G117" s="9">
        <f t="shared" si="8"/>
        <v>48</v>
      </c>
      <c r="H117" s="9">
        <f t="shared" si="11"/>
        <v>14.59</v>
      </c>
      <c r="I117" s="8" t="s">
        <v>21</v>
      </c>
      <c r="J117" s="20" t="s">
        <v>103</v>
      </c>
      <c r="K117" s="22">
        <f t="shared" si="9"/>
        <v>643.419</v>
      </c>
    </row>
    <row r="118" spans="1:11" s="11" customFormat="1" ht="15.75" customHeight="1">
      <c r="A118" s="21">
        <v>25</v>
      </c>
      <c r="B118" s="1" t="s">
        <v>143</v>
      </c>
      <c r="C118" s="9">
        <v>71.2</v>
      </c>
      <c r="D118" s="9">
        <v>50.9</v>
      </c>
      <c r="E118" s="9">
        <v>2</v>
      </c>
      <c r="F118" s="9">
        <v>1964</v>
      </c>
      <c r="G118" s="9">
        <f t="shared" si="8"/>
        <v>48</v>
      </c>
      <c r="H118" s="9">
        <f t="shared" si="11"/>
        <v>14.59</v>
      </c>
      <c r="I118" s="8" t="s">
        <v>21</v>
      </c>
      <c r="J118" s="20" t="s">
        <v>103</v>
      </c>
      <c r="K118" s="22">
        <f t="shared" si="9"/>
        <v>742.631</v>
      </c>
    </row>
    <row r="119" spans="1:11" s="11" customFormat="1" ht="15.75" customHeight="1">
      <c r="A119" s="21">
        <v>26</v>
      </c>
      <c r="B119" s="1" t="s">
        <v>144</v>
      </c>
      <c r="C119" s="9">
        <v>95.2</v>
      </c>
      <c r="D119" s="9">
        <v>72.2</v>
      </c>
      <c r="E119" s="9">
        <v>2</v>
      </c>
      <c r="F119" s="9">
        <v>1959</v>
      </c>
      <c r="G119" s="9">
        <f t="shared" si="8"/>
        <v>53</v>
      </c>
      <c r="H119" s="9">
        <v>22.53</v>
      </c>
      <c r="I119" s="8" t="s">
        <v>152</v>
      </c>
      <c r="J119" s="20" t="s">
        <v>103</v>
      </c>
      <c r="K119" s="22">
        <f t="shared" si="9"/>
        <v>1626.6660000000002</v>
      </c>
    </row>
    <row r="120" spans="1:11" s="11" customFormat="1" ht="15.75" customHeight="1">
      <c r="A120" s="21">
        <v>27</v>
      </c>
      <c r="B120" s="1" t="s">
        <v>145</v>
      </c>
      <c r="C120" s="9">
        <v>62.6</v>
      </c>
      <c r="D120" s="9">
        <v>45.9</v>
      </c>
      <c r="E120" s="9">
        <v>2</v>
      </c>
      <c r="F120" s="9">
        <v>1959</v>
      </c>
      <c r="G120" s="9">
        <f t="shared" si="8"/>
        <v>53</v>
      </c>
      <c r="H120" s="9">
        <v>14.59</v>
      </c>
      <c r="I120" s="8" t="s">
        <v>21</v>
      </c>
      <c r="J120" s="20" t="s">
        <v>103</v>
      </c>
      <c r="K120" s="22">
        <f t="shared" si="9"/>
        <v>669.6809999999999</v>
      </c>
    </row>
    <row r="121" spans="1:11" s="11" customFormat="1" ht="15.75" customHeight="1">
      <c r="A121" s="21">
        <v>28</v>
      </c>
      <c r="B121" s="1" t="s">
        <v>146</v>
      </c>
      <c r="C121" s="9">
        <v>70.7</v>
      </c>
      <c r="D121" s="9">
        <v>56.1</v>
      </c>
      <c r="E121" s="9">
        <v>2</v>
      </c>
      <c r="F121" s="9">
        <v>1958</v>
      </c>
      <c r="G121" s="9">
        <f t="shared" si="8"/>
        <v>54</v>
      </c>
      <c r="H121" s="9">
        <f>H120</f>
        <v>14.59</v>
      </c>
      <c r="I121" s="8" t="s">
        <v>21</v>
      </c>
      <c r="J121" s="20" t="s">
        <v>103</v>
      </c>
      <c r="K121" s="22">
        <f t="shared" si="9"/>
        <v>818.499</v>
      </c>
    </row>
    <row r="122" spans="1:11" s="11" customFormat="1" ht="15.75" customHeight="1">
      <c r="A122" s="21">
        <v>29</v>
      </c>
      <c r="B122" s="1" t="s">
        <v>147</v>
      </c>
      <c r="C122" s="1">
        <v>126.1</v>
      </c>
      <c r="D122" s="1">
        <v>86.7</v>
      </c>
      <c r="E122" s="9">
        <v>4</v>
      </c>
      <c r="F122" s="9">
        <v>1956</v>
      </c>
      <c r="G122" s="9">
        <f t="shared" si="8"/>
        <v>56</v>
      </c>
      <c r="H122" s="9">
        <f>H121</f>
        <v>14.59</v>
      </c>
      <c r="I122" s="8" t="s">
        <v>21</v>
      </c>
      <c r="J122" s="20" t="s">
        <v>103</v>
      </c>
      <c r="K122" s="22">
        <f t="shared" si="9"/>
        <v>1264.953</v>
      </c>
    </row>
    <row r="123" spans="1:11" s="11" customFormat="1" ht="15.75" customHeight="1">
      <c r="A123" s="21">
        <v>30</v>
      </c>
      <c r="B123" s="1" t="s">
        <v>148</v>
      </c>
      <c r="C123" s="1">
        <v>221.4</v>
      </c>
      <c r="D123" s="1">
        <v>148.7</v>
      </c>
      <c r="E123" s="9">
        <v>6</v>
      </c>
      <c r="F123" s="9">
        <v>1949</v>
      </c>
      <c r="G123" s="9">
        <f t="shared" si="8"/>
        <v>63</v>
      </c>
      <c r="H123" s="9">
        <f>H122</f>
        <v>14.59</v>
      </c>
      <c r="I123" s="8" t="s">
        <v>21</v>
      </c>
      <c r="J123" s="20" t="s">
        <v>109</v>
      </c>
      <c r="K123" s="22">
        <f t="shared" si="9"/>
        <v>2169.533</v>
      </c>
    </row>
    <row r="124" spans="1:11" s="17" customFormat="1" ht="15.75" customHeight="1" thickBot="1">
      <c r="A124" s="23"/>
      <c r="B124" s="24" t="s">
        <v>108</v>
      </c>
      <c r="C124" s="25">
        <f>SUM(C94:C123)</f>
        <v>3532.2</v>
      </c>
      <c r="D124" s="25">
        <f>SUM(D94:D123)</f>
        <v>2307</v>
      </c>
      <c r="E124" s="25">
        <f>SUM(E94:E123)</f>
        <v>92</v>
      </c>
      <c r="F124" s="25"/>
      <c r="G124" s="25"/>
      <c r="H124" s="26"/>
      <c r="I124" s="27"/>
      <c r="J124" s="28"/>
      <c r="K124" s="29">
        <f>SUM(K94:K123)</f>
        <v>35737.028000000006</v>
      </c>
    </row>
    <row r="125" spans="1:11" s="11" customFormat="1" ht="33" customHeight="1" thickBot="1">
      <c r="A125" s="109" t="s">
        <v>157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1"/>
    </row>
    <row r="126" spans="1:11" ht="15.75" customHeight="1">
      <c r="A126" s="112" t="s">
        <v>1</v>
      </c>
      <c r="B126" s="120" t="s">
        <v>2</v>
      </c>
      <c r="C126" s="121" t="s">
        <v>3</v>
      </c>
      <c r="D126" s="122"/>
      <c r="E126" s="120" t="s">
        <v>4</v>
      </c>
      <c r="F126" s="120" t="s">
        <v>40</v>
      </c>
      <c r="G126" s="123" t="s">
        <v>12</v>
      </c>
      <c r="H126" s="123" t="s">
        <v>19</v>
      </c>
      <c r="I126" s="123" t="s">
        <v>18</v>
      </c>
      <c r="J126" s="124" t="s">
        <v>11</v>
      </c>
      <c r="K126" s="125" t="s">
        <v>41</v>
      </c>
    </row>
    <row r="127" spans="1:11" ht="15.75" customHeight="1">
      <c r="A127" s="113"/>
      <c r="B127" s="99"/>
      <c r="C127" s="85" t="s">
        <v>7</v>
      </c>
      <c r="D127" s="85" t="s">
        <v>116</v>
      </c>
      <c r="E127" s="100"/>
      <c r="F127" s="99"/>
      <c r="G127" s="89"/>
      <c r="H127" s="89"/>
      <c r="I127" s="89"/>
      <c r="J127" s="102"/>
      <c r="K127" s="128"/>
    </row>
    <row r="128" spans="1:11" ht="15.75" customHeight="1">
      <c r="A128" s="114"/>
      <c r="B128" s="86"/>
      <c r="C128" s="86"/>
      <c r="D128" s="87"/>
      <c r="E128" s="87"/>
      <c r="F128" s="86"/>
      <c r="G128" s="90"/>
      <c r="H128" s="90"/>
      <c r="I128" s="90"/>
      <c r="J128" s="103"/>
      <c r="K128" s="129"/>
    </row>
    <row r="129" spans="1:11" s="11" customFormat="1" ht="15.75" customHeight="1">
      <c r="A129" s="21">
        <v>1</v>
      </c>
      <c r="B129" s="1" t="s">
        <v>158</v>
      </c>
      <c r="C129" s="51">
        <v>340.7</v>
      </c>
      <c r="D129" s="51">
        <v>206.5</v>
      </c>
      <c r="E129" s="51">
        <v>8</v>
      </c>
      <c r="F129" s="9">
        <v>1951</v>
      </c>
      <c r="G129" s="9">
        <f>2012-F129</f>
        <v>61</v>
      </c>
      <c r="H129" s="9">
        <v>28.95</v>
      </c>
      <c r="I129" s="8" t="s">
        <v>20</v>
      </c>
      <c r="J129" s="4" t="s">
        <v>200</v>
      </c>
      <c r="K129" s="22">
        <f>D129*H129</f>
        <v>5978.175</v>
      </c>
    </row>
    <row r="130" spans="1:11" s="11" customFormat="1" ht="15.75" customHeight="1">
      <c r="A130" s="21">
        <v>2</v>
      </c>
      <c r="B130" s="1" t="s">
        <v>159</v>
      </c>
      <c r="C130" s="51">
        <v>346.8</v>
      </c>
      <c r="D130" s="51">
        <v>212.4</v>
      </c>
      <c r="E130" s="51">
        <v>8</v>
      </c>
      <c r="F130" s="9">
        <v>1952</v>
      </c>
      <c r="G130" s="9">
        <f aca="true" t="shared" si="12" ref="G130:G159">2012-F130</f>
        <v>60</v>
      </c>
      <c r="H130" s="9">
        <f>H129</f>
        <v>28.95</v>
      </c>
      <c r="I130" s="8" t="s">
        <v>20</v>
      </c>
      <c r="J130" s="4" t="s">
        <v>200</v>
      </c>
      <c r="K130" s="22">
        <f aca="true" t="shared" si="13" ref="K130:K171">D130*H130</f>
        <v>6148.98</v>
      </c>
    </row>
    <row r="131" spans="1:11" s="11" customFormat="1" ht="15.75" customHeight="1">
      <c r="A131" s="21">
        <v>3</v>
      </c>
      <c r="B131" s="1" t="s">
        <v>160</v>
      </c>
      <c r="C131" s="51">
        <v>395.8</v>
      </c>
      <c r="D131" s="51">
        <v>279.7</v>
      </c>
      <c r="E131" s="51">
        <v>21</v>
      </c>
      <c r="F131" s="9">
        <v>1972</v>
      </c>
      <c r="G131" s="9">
        <f t="shared" si="12"/>
        <v>40</v>
      </c>
      <c r="H131" s="9">
        <v>28.95</v>
      </c>
      <c r="I131" s="8" t="s">
        <v>20</v>
      </c>
      <c r="J131" s="4" t="s">
        <v>201</v>
      </c>
      <c r="K131" s="22">
        <f t="shared" si="13"/>
        <v>8097.315</v>
      </c>
    </row>
    <row r="132" spans="1:11" s="11" customFormat="1" ht="15.75" customHeight="1">
      <c r="A132" s="21">
        <v>4</v>
      </c>
      <c r="B132" s="1" t="s">
        <v>161</v>
      </c>
      <c r="C132" s="51">
        <v>75.8</v>
      </c>
      <c r="D132" s="51">
        <v>58.3</v>
      </c>
      <c r="E132" s="51">
        <v>2</v>
      </c>
      <c r="F132" s="9">
        <v>1950</v>
      </c>
      <c r="G132" s="9">
        <f t="shared" si="12"/>
        <v>62</v>
      </c>
      <c r="H132" s="9">
        <v>14.59</v>
      </c>
      <c r="I132" s="8" t="s">
        <v>21</v>
      </c>
      <c r="J132" s="4" t="s">
        <v>200</v>
      </c>
      <c r="K132" s="22">
        <f t="shared" si="13"/>
        <v>850.597</v>
      </c>
    </row>
    <row r="133" spans="1:11" s="11" customFormat="1" ht="15.75" customHeight="1">
      <c r="A133" s="21">
        <v>5</v>
      </c>
      <c r="B133" s="1" t="s">
        <v>162</v>
      </c>
      <c r="C133" s="51">
        <v>1998.5</v>
      </c>
      <c r="D133" s="51">
        <v>1291.9</v>
      </c>
      <c r="E133" s="51">
        <v>48</v>
      </c>
      <c r="F133" s="9">
        <v>1965</v>
      </c>
      <c r="G133" s="9">
        <f t="shared" si="12"/>
        <v>47</v>
      </c>
      <c r="H133" s="9">
        <v>28.95</v>
      </c>
      <c r="I133" s="8" t="s">
        <v>20</v>
      </c>
      <c r="J133" s="4" t="s">
        <v>202</v>
      </c>
      <c r="K133" s="22">
        <f t="shared" si="13"/>
        <v>37400.505000000005</v>
      </c>
    </row>
    <row r="134" spans="1:11" s="11" customFormat="1" ht="15.75" customHeight="1">
      <c r="A134" s="21">
        <v>6</v>
      </c>
      <c r="B134" s="1" t="s">
        <v>163</v>
      </c>
      <c r="C134" s="51">
        <v>1632.8</v>
      </c>
      <c r="D134" s="51">
        <v>1058.2</v>
      </c>
      <c r="E134" s="51">
        <v>40</v>
      </c>
      <c r="F134" s="9">
        <v>1967</v>
      </c>
      <c r="G134" s="9">
        <f t="shared" si="12"/>
        <v>45</v>
      </c>
      <c r="H134" s="9">
        <f>H133</f>
        <v>28.95</v>
      </c>
      <c r="I134" s="8" t="s">
        <v>20</v>
      </c>
      <c r="J134" s="4" t="s">
        <v>202</v>
      </c>
      <c r="K134" s="22">
        <f t="shared" si="13"/>
        <v>30634.89</v>
      </c>
    </row>
    <row r="135" spans="1:11" s="11" customFormat="1" ht="15.75" customHeight="1">
      <c r="A135" s="21">
        <v>7</v>
      </c>
      <c r="B135" s="1" t="s">
        <v>164</v>
      </c>
      <c r="C135" s="51">
        <v>499</v>
      </c>
      <c r="D135" s="51">
        <v>310.3</v>
      </c>
      <c r="E135" s="51">
        <v>8</v>
      </c>
      <c r="F135" s="9">
        <v>1954</v>
      </c>
      <c r="G135" s="9">
        <f t="shared" si="12"/>
        <v>58</v>
      </c>
      <c r="H135" s="9">
        <f aca="true" t="shared" si="14" ref="H135:H144">H134</f>
        <v>28.95</v>
      </c>
      <c r="I135" s="8" t="s">
        <v>20</v>
      </c>
      <c r="J135" s="4" t="s">
        <v>203</v>
      </c>
      <c r="K135" s="22">
        <f t="shared" si="13"/>
        <v>8983.185</v>
      </c>
    </row>
    <row r="136" spans="1:11" s="11" customFormat="1" ht="15.75" customHeight="1">
      <c r="A136" s="21">
        <v>8</v>
      </c>
      <c r="B136" s="1" t="s">
        <v>165</v>
      </c>
      <c r="C136" s="51">
        <v>514.4</v>
      </c>
      <c r="D136" s="51">
        <v>327.1</v>
      </c>
      <c r="E136" s="51">
        <v>8</v>
      </c>
      <c r="F136" s="9">
        <v>1954</v>
      </c>
      <c r="G136" s="9">
        <f t="shared" si="12"/>
        <v>58</v>
      </c>
      <c r="H136" s="9">
        <f t="shared" si="14"/>
        <v>28.95</v>
      </c>
      <c r="I136" s="8" t="s">
        <v>20</v>
      </c>
      <c r="J136" s="4" t="s">
        <v>203</v>
      </c>
      <c r="K136" s="22">
        <f t="shared" si="13"/>
        <v>9469.545</v>
      </c>
    </row>
    <row r="137" spans="1:11" s="11" customFormat="1" ht="15.75" customHeight="1">
      <c r="A137" s="21">
        <v>9</v>
      </c>
      <c r="B137" s="1" t="s">
        <v>166</v>
      </c>
      <c r="C137" s="51">
        <v>495.5</v>
      </c>
      <c r="D137" s="51">
        <v>316.2</v>
      </c>
      <c r="E137" s="51">
        <v>8</v>
      </c>
      <c r="F137" s="9">
        <v>1953</v>
      </c>
      <c r="G137" s="9">
        <f t="shared" si="12"/>
        <v>59</v>
      </c>
      <c r="H137" s="9">
        <f t="shared" si="14"/>
        <v>28.95</v>
      </c>
      <c r="I137" s="8" t="s">
        <v>20</v>
      </c>
      <c r="J137" s="4" t="s">
        <v>203</v>
      </c>
      <c r="K137" s="22">
        <f t="shared" si="13"/>
        <v>9153.99</v>
      </c>
    </row>
    <row r="138" spans="1:11" s="11" customFormat="1" ht="15.75" customHeight="1">
      <c r="A138" s="21">
        <v>10</v>
      </c>
      <c r="B138" s="1" t="s">
        <v>167</v>
      </c>
      <c r="C138" s="51">
        <v>498.8</v>
      </c>
      <c r="D138" s="51">
        <v>314.7</v>
      </c>
      <c r="E138" s="51">
        <v>8</v>
      </c>
      <c r="F138" s="9">
        <v>1953</v>
      </c>
      <c r="G138" s="9">
        <f t="shared" si="12"/>
        <v>59</v>
      </c>
      <c r="H138" s="9">
        <f t="shared" si="14"/>
        <v>28.95</v>
      </c>
      <c r="I138" s="8" t="s">
        <v>20</v>
      </c>
      <c r="J138" s="4" t="s">
        <v>203</v>
      </c>
      <c r="K138" s="22">
        <f t="shared" si="13"/>
        <v>9110.564999999999</v>
      </c>
    </row>
    <row r="139" spans="1:11" s="11" customFormat="1" ht="15.75" customHeight="1">
      <c r="A139" s="21">
        <v>11</v>
      </c>
      <c r="B139" s="1" t="s">
        <v>168</v>
      </c>
      <c r="C139" s="51">
        <v>247.1</v>
      </c>
      <c r="D139" s="51">
        <v>147.1</v>
      </c>
      <c r="E139" s="51">
        <v>6</v>
      </c>
      <c r="F139" s="9">
        <v>1964</v>
      </c>
      <c r="G139" s="9">
        <f t="shared" si="12"/>
        <v>48</v>
      </c>
      <c r="H139" s="9">
        <f t="shared" si="14"/>
        <v>28.95</v>
      </c>
      <c r="I139" s="8" t="s">
        <v>20</v>
      </c>
      <c r="J139" s="4" t="s">
        <v>203</v>
      </c>
      <c r="K139" s="22">
        <f t="shared" si="13"/>
        <v>4258.545</v>
      </c>
    </row>
    <row r="140" spans="1:11" s="11" customFormat="1" ht="15.75" customHeight="1">
      <c r="A140" s="21">
        <v>12</v>
      </c>
      <c r="B140" s="1" t="s">
        <v>169</v>
      </c>
      <c r="C140" s="51">
        <v>508.5</v>
      </c>
      <c r="D140" s="51">
        <v>325.9</v>
      </c>
      <c r="E140" s="51">
        <v>12</v>
      </c>
      <c r="F140" s="9">
        <v>1957</v>
      </c>
      <c r="G140" s="9">
        <f t="shared" si="12"/>
        <v>55</v>
      </c>
      <c r="H140" s="9">
        <f t="shared" si="14"/>
        <v>28.95</v>
      </c>
      <c r="I140" s="8" t="s">
        <v>20</v>
      </c>
      <c r="J140" s="4" t="s">
        <v>204</v>
      </c>
      <c r="K140" s="22">
        <f t="shared" si="13"/>
        <v>9434.804999999998</v>
      </c>
    </row>
    <row r="141" spans="1:11" s="11" customFormat="1" ht="15.75" customHeight="1">
      <c r="A141" s="21">
        <v>13</v>
      </c>
      <c r="B141" s="1" t="s">
        <v>170</v>
      </c>
      <c r="C141" s="51">
        <v>993.4</v>
      </c>
      <c r="D141" s="51">
        <v>476.9</v>
      </c>
      <c r="E141" s="51">
        <v>21</v>
      </c>
      <c r="F141" s="9">
        <v>1953</v>
      </c>
      <c r="G141" s="9">
        <f t="shared" si="12"/>
        <v>59</v>
      </c>
      <c r="H141" s="9">
        <f t="shared" si="14"/>
        <v>28.95</v>
      </c>
      <c r="I141" s="8" t="s">
        <v>20</v>
      </c>
      <c r="J141" s="4" t="s">
        <v>203</v>
      </c>
      <c r="K141" s="22">
        <f t="shared" si="13"/>
        <v>13806.255</v>
      </c>
    </row>
    <row r="142" spans="1:11" s="11" customFormat="1" ht="15.75" customHeight="1">
      <c r="A142" s="21">
        <v>14</v>
      </c>
      <c r="B142" s="1" t="s">
        <v>171</v>
      </c>
      <c r="C142" s="51">
        <v>295.9</v>
      </c>
      <c r="D142" s="51">
        <v>160.7</v>
      </c>
      <c r="E142" s="51">
        <v>8</v>
      </c>
      <c r="F142" s="9">
        <v>1947</v>
      </c>
      <c r="G142" s="9">
        <f t="shared" si="12"/>
        <v>65</v>
      </c>
      <c r="H142" s="9">
        <f t="shared" si="14"/>
        <v>28.95</v>
      </c>
      <c r="I142" s="8" t="s">
        <v>20</v>
      </c>
      <c r="J142" s="4" t="s">
        <v>203</v>
      </c>
      <c r="K142" s="22">
        <f t="shared" si="13"/>
        <v>4652.264999999999</v>
      </c>
    </row>
    <row r="143" spans="1:11" s="11" customFormat="1" ht="15.75" customHeight="1">
      <c r="A143" s="21">
        <v>15</v>
      </c>
      <c r="B143" s="1" t="s">
        <v>172</v>
      </c>
      <c r="C143" s="51">
        <v>358.1</v>
      </c>
      <c r="D143" s="51">
        <v>213.8</v>
      </c>
      <c r="E143" s="51">
        <v>8</v>
      </c>
      <c r="F143" s="9">
        <v>1952</v>
      </c>
      <c r="G143" s="9">
        <f t="shared" si="12"/>
        <v>60</v>
      </c>
      <c r="H143" s="9">
        <f t="shared" si="14"/>
        <v>28.95</v>
      </c>
      <c r="I143" s="8" t="s">
        <v>20</v>
      </c>
      <c r="J143" s="4" t="s">
        <v>200</v>
      </c>
      <c r="K143" s="22">
        <f t="shared" si="13"/>
        <v>6189.51</v>
      </c>
    </row>
    <row r="144" spans="1:11" s="11" customFormat="1" ht="15.75" customHeight="1">
      <c r="A144" s="21">
        <v>16</v>
      </c>
      <c r="B144" s="1" t="s">
        <v>173</v>
      </c>
      <c r="C144" s="51">
        <v>350.2</v>
      </c>
      <c r="D144" s="51">
        <v>210.5</v>
      </c>
      <c r="E144" s="51">
        <v>8</v>
      </c>
      <c r="F144" s="9">
        <v>1952</v>
      </c>
      <c r="G144" s="9">
        <f t="shared" si="12"/>
        <v>60</v>
      </c>
      <c r="H144" s="9">
        <f t="shared" si="14"/>
        <v>28.95</v>
      </c>
      <c r="I144" s="8" t="s">
        <v>20</v>
      </c>
      <c r="J144" s="4" t="s">
        <v>200</v>
      </c>
      <c r="K144" s="22">
        <f t="shared" si="13"/>
        <v>6093.974999999999</v>
      </c>
    </row>
    <row r="145" spans="1:11" s="11" customFormat="1" ht="15.75" customHeight="1">
      <c r="A145" s="21">
        <v>17</v>
      </c>
      <c r="B145" s="1" t="s">
        <v>174</v>
      </c>
      <c r="C145" s="51">
        <v>352.7</v>
      </c>
      <c r="D145" s="51">
        <v>215.9</v>
      </c>
      <c r="E145" s="51">
        <v>8</v>
      </c>
      <c r="F145" s="9">
        <v>1972</v>
      </c>
      <c r="G145" s="9">
        <f t="shared" si="12"/>
        <v>40</v>
      </c>
      <c r="H145" s="9">
        <v>14.59</v>
      </c>
      <c r="I145" s="8" t="s">
        <v>21</v>
      </c>
      <c r="J145" s="4" t="s">
        <v>200</v>
      </c>
      <c r="K145" s="22">
        <f t="shared" si="13"/>
        <v>3149.981</v>
      </c>
    </row>
    <row r="146" spans="1:11" s="11" customFormat="1" ht="15.75" customHeight="1">
      <c r="A146" s="21">
        <v>18</v>
      </c>
      <c r="B146" s="1" t="s">
        <v>175</v>
      </c>
      <c r="C146" s="51">
        <v>349.9</v>
      </c>
      <c r="D146" s="51">
        <v>215</v>
      </c>
      <c r="E146" s="51">
        <v>8</v>
      </c>
      <c r="F146" s="9">
        <v>1952</v>
      </c>
      <c r="G146" s="9">
        <f t="shared" si="12"/>
        <v>60</v>
      </c>
      <c r="H146" s="9">
        <v>28.95</v>
      </c>
      <c r="I146" s="8" t="s">
        <v>20</v>
      </c>
      <c r="J146" s="4" t="s">
        <v>200</v>
      </c>
      <c r="K146" s="22">
        <f t="shared" si="13"/>
        <v>6224.25</v>
      </c>
    </row>
    <row r="147" spans="1:11" s="11" customFormat="1" ht="15.75" customHeight="1">
      <c r="A147" s="21">
        <v>19</v>
      </c>
      <c r="B147" s="1" t="s">
        <v>176</v>
      </c>
      <c r="C147" s="51">
        <v>1592.1999999999998</v>
      </c>
      <c r="D147" s="51">
        <v>1048.6</v>
      </c>
      <c r="E147" s="51">
        <v>40</v>
      </c>
      <c r="F147" s="9">
        <v>1969</v>
      </c>
      <c r="G147" s="9">
        <f t="shared" si="12"/>
        <v>43</v>
      </c>
      <c r="H147" s="9">
        <f>H146</f>
        <v>28.95</v>
      </c>
      <c r="I147" s="8" t="s">
        <v>20</v>
      </c>
      <c r="J147" s="4" t="s">
        <v>202</v>
      </c>
      <c r="K147" s="22">
        <f t="shared" si="13"/>
        <v>30356.969999999998</v>
      </c>
    </row>
    <row r="148" spans="1:11" s="11" customFormat="1" ht="15.75" customHeight="1">
      <c r="A148" s="21">
        <v>20</v>
      </c>
      <c r="B148" s="1" t="s">
        <v>177</v>
      </c>
      <c r="C148" s="51">
        <v>19862.5</v>
      </c>
      <c r="D148" s="51">
        <v>1317.1</v>
      </c>
      <c r="E148" s="51">
        <v>47</v>
      </c>
      <c r="F148" s="9">
        <v>1961</v>
      </c>
      <c r="G148" s="9">
        <f t="shared" si="12"/>
        <v>51</v>
      </c>
      <c r="H148" s="9">
        <f>H147</f>
        <v>28.95</v>
      </c>
      <c r="I148" s="8" t="s">
        <v>20</v>
      </c>
      <c r="J148" s="4" t="s">
        <v>202</v>
      </c>
      <c r="K148" s="22">
        <f t="shared" si="13"/>
        <v>38130.045</v>
      </c>
    </row>
    <row r="149" spans="1:11" s="11" customFormat="1" ht="15.75" customHeight="1">
      <c r="A149" s="21">
        <v>21</v>
      </c>
      <c r="B149" s="1" t="s">
        <v>178</v>
      </c>
      <c r="C149" s="51">
        <v>1274.9</v>
      </c>
      <c r="D149" s="51">
        <v>807.9</v>
      </c>
      <c r="E149" s="51">
        <v>24</v>
      </c>
      <c r="F149" s="9">
        <v>1958</v>
      </c>
      <c r="G149" s="9">
        <f t="shared" si="12"/>
        <v>54</v>
      </c>
      <c r="H149" s="9">
        <f>H148</f>
        <v>28.95</v>
      </c>
      <c r="I149" s="8" t="s">
        <v>20</v>
      </c>
      <c r="J149" s="4" t="s">
        <v>106</v>
      </c>
      <c r="K149" s="22">
        <f t="shared" si="13"/>
        <v>23388.704999999998</v>
      </c>
    </row>
    <row r="150" spans="1:11" s="11" customFormat="1" ht="15.75" customHeight="1">
      <c r="A150" s="21">
        <v>22</v>
      </c>
      <c r="B150" s="1" t="s">
        <v>179</v>
      </c>
      <c r="C150" s="51">
        <v>205.7</v>
      </c>
      <c r="D150" s="51">
        <v>102.4</v>
      </c>
      <c r="E150" s="51">
        <v>8</v>
      </c>
      <c r="F150" s="9">
        <v>1955</v>
      </c>
      <c r="G150" s="9">
        <f t="shared" si="12"/>
        <v>57</v>
      </c>
      <c r="H150" s="9">
        <v>14.59</v>
      </c>
      <c r="I150" s="8" t="s">
        <v>21</v>
      </c>
      <c r="J150" s="4" t="s">
        <v>200</v>
      </c>
      <c r="K150" s="22">
        <f t="shared" si="13"/>
        <v>1494.016</v>
      </c>
    </row>
    <row r="151" spans="1:11" s="11" customFormat="1" ht="15.75" customHeight="1">
      <c r="A151" s="21">
        <v>23</v>
      </c>
      <c r="B151" s="1" t="s">
        <v>180</v>
      </c>
      <c r="C151" s="51">
        <v>261.7</v>
      </c>
      <c r="D151" s="51">
        <v>116.5</v>
      </c>
      <c r="E151" s="51">
        <v>9</v>
      </c>
      <c r="F151" s="9">
        <v>1951</v>
      </c>
      <c r="G151" s="9">
        <f t="shared" si="12"/>
        <v>61</v>
      </c>
      <c r="H151" s="9">
        <v>14.59</v>
      </c>
      <c r="I151" s="8" t="s">
        <v>21</v>
      </c>
      <c r="J151" s="4" t="s">
        <v>200</v>
      </c>
      <c r="K151" s="22">
        <f t="shared" si="13"/>
        <v>1699.735</v>
      </c>
    </row>
    <row r="152" spans="1:11" s="11" customFormat="1" ht="15.75" customHeight="1">
      <c r="A152" s="21">
        <v>24</v>
      </c>
      <c r="B152" s="52" t="s">
        <v>181</v>
      </c>
      <c r="C152" s="44">
        <v>442.8</v>
      </c>
      <c r="D152" s="53">
        <v>210.5</v>
      </c>
      <c r="E152" s="44">
        <v>10</v>
      </c>
      <c r="F152" s="53">
        <v>1988</v>
      </c>
      <c r="G152" s="9">
        <f t="shared" si="12"/>
        <v>24</v>
      </c>
      <c r="H152" s="9">
        <f>28.95</f>
        <v>28.95</v>
      </c>
      <c r="I152" s="8" t="s">
        <v>20</v>
      </c>
      <c r="J152" s="4" t="s">
        <v>205</v>
      </c>
      <c r="K152" s="22">
        <f t="shared" si="13"/>
        <v>6093.974999999999</v>
      </c>
    </row>
    <row r="153" spans="1:11" s="11" customFormat="1" ht="15.75" customHeight="1">
      <c r="A153" s="21">
        <v>25</v>
      </c>
      <c r="B153" s="47" t="s">
        <v>182</v>
      </c>
      <c r="C153" s="44">
        <v>424.3</v>
      </c>
      <c r="D153" s="44">
        <v>236</v>
      </c>
      <c r="E153" s="44">
        <v>6</v>
      </c>
      <c r="F153" s="44">
        <v>1987</v>
      </c>
      <c r="G153" s="9">
        <f t="shared" si="12"/>
        <v>25</v>
      </c>
      <c r="H153" s="9">
        <f>H152</f>
        <v>28.95</v>
      </c>
      <c r="I153" s="8" t="s">
        <v>20</v>
      </c>
      <c r="J153" s="4" t="s">
        <v>206</v>
      </c>
      <c r="K153" s="22">
        <f t="shared" si="13"/>
        <v>6832.2</v>
      </c>
    </row>
    <row r="154" spans="1:11" s="11" customFormat="1" ht="15.75" customHeight="1">
      <c r="A154" s="21">
        <v>26</v>
      </c>
      <c r="B154" s="47" t="s">
        <v>183</v>
      </c>
      <c r="C154" s="44">
        <v>442.6</v>
      </c>
      <c r="D154" s="45">
        <v>189</v>
      </c>
      <c r="E154" s="44">
        <v>10</v>
      </c>
      <c r="F154" s="45">
        <v>1956</v>
      </c>
      <c r="G154" s="9">
        <f t="shared" si="12"/>
        <v>56</v>
      </c>
      <c r="H154" s="9">
        <f aca="true" t="shared" si="15" ref="H154:H160">H153</f>
        <v>28.95</v>
      </c>
      <c r="I154" s="8" t="s">
        <v>20</v>
      </c>
      <c r="J154" s="4" t="s">
        <v>203</v>
      </c>
      <c r="K154" s="22">
        <f t="shared" si="13"/>
        <v>5471.55</v>
      </c>
    </row>
    <row r="155" spans="1:11" s="11" customFormat="1" ht="15.75" customHeight="1">
      <c r="A155" s="21">
        <v>27</v>
      </c>
      <c r="B155" s="47" t="s">
        <v>184</v>
      </c>
      <c r="C155" s="44">
        <v>431.3</v>
      </c>
      <c r="D155" s="45">
        <v>206.9</v>
      </c>
      <c r="E155" s="44">
        <v>10</v>
      </c>
      <c r="F155" s="45">
        <v>1953</v>
      </c>
      <c r="G155" s="9">
        <f t="shared" si="12"/>
        <v>59</v>
      </c>
      <c r="H155" s="9">
        <f t="shared" si="15"/>
        <v>28.95</v>
      </c>
      <c r="I155" s="8" t="s">
        <v>20</v>
      </c>
      <c r="J155" s="4" t="s">
        <v>203</v>
      </c>
      <c r="K155" s="22">
        <f t="shared" si="13"/>
        <v>5989.755</v>
      </c>
    </row>
    <row r="156" spans="1:11" s="11" customFormat="1" ht="15.75" customHeight="1">
      <c r="A156" s="21">
        <v>28</v>
      </c>
      <c r="B156" s="47" t="s">
        <v>185</v>
      </c>
      <c r="C156" s="44">
        <v>445.4</v>
      </c>
      <c r="D156" s="45">
        <v>187.4</v>
      </c>
      <c r="E156" s="44">
        <v>10</v>
      </c>
      <c r="F156" s="45">
        <v>1957</v>
      </c>
      <c r="G156" s="9">
        <f t="shared" si="12"/>
        <v>55</v>
      </c>
      <c r="H156" s="9">
        <f t="shared" si="15"/>
        <v>28.95</v>
      </c>
      <c r="I156" s="8" t="s">
        <v>20</v>
      </c>
      <c r="J156" s="4" t="s">
        <v>203</v>
      </c>
      <c r="K156" s="22">
        <f t="shared" si="13"/>
        <v>5425.2300000000005</v>
      </c>
    </row>
    <row r="157" spans="1:11" s="11" customFormat="1" ht="15.75" customHeight="1">
      <c r="A157" s="21">
        <v>29</v>
      </c>
      <c r="B157" s="47" t="s">
        <v>186</v>
      </c>
      <c r="C157" s="44">
        <v>450.5</v>
      </c>
      <c r="D157" s="45">
        <v>229.7</v>
      </c>
      <c r="E157" s="44">
        <v>8</v>
      </c>
      <c r="F157" s="45">
        <v>1953</v>
      </c>
      <c r="G157" s="9">
        <f t="shared" si="12"/>
        <v>59</v>
      </c>
      <c r="H157" s="9">
        <f t="shared" si="15"/>
        <v>28.95</v>
      </c>
      <c r="I157" s="8" t="s">
        <v>20</v>
      </c>
      <c r="J157" s="4" t="s">
        <v>203</v>
      </c>
      <c r="K157" s="22">
        <f t="shared" si="13"/>
        <v>6649.815</v>
      </c>
    </row>
    <row r="158" spans="1:11" s="11" customFormat="1" ht="15.75" customHeight="1">
      <c r="A158" s="21">
        <v>30</v>
      </c>
      <c r="B158" s="47" t="s">
        <v>187</v>
      </c>
      <c r="C158" s="44">
        <v>471.6</v>
      </c>
      <c r="D158" s="45">
        <v>314.2</v>
      </c>
      <c r="E158" s="44">
        <v>7</v>
      </c>
      <c r="F158" s="45">
        <v>1954</v>
      </c>
      <c r="G158" s="9">
        <f t="shared" si="12"/>
        <v>58</v>
      </c>
      <c r="H158" s="9">
        <f t="shared" si="15"/>
        <v>28.95</v>
      </c>
      <c r="I158" s="8" t="s">
        <v>20</v>
      </c>
      <c r="J158" s="4" t="s">
        <v>200</v>
      </c>
      <c r="K158" s="22">
        <f t="shared" si="13"/>
        <v>9096.09</v>
      </c>
    </row>
    <row r="159" spans="1:11" s="11" customFormat="1" ht="15.75" customHeight="1">
      <c r="A159" s="21">
        <v>31</v>
      </c>
      <c r="B159" s="47" t="s">
        <v>188</v>
      </c>
      <c r="C159" s="44">
        <v>461.2</v>
      </c>
      <c r="D159" s="45">
        <v>259.2</v>
      </c>
      <c r="E159" s="44">
        <v>10</v>
      </c>
      <c r="F159" s="45">
        <v>1953</v>
      </c>
      <c r="G159" s="9">
        <f t="shared" si="12"/>
        <v>59</v>
      </c>
      <c r="H159" s="9">
        <f t="shared" si="15"/>
        <v>28.95</v>
      </c>
      <c r="I159" s="8" t="s">
        <v>20</v>
      </c>
      <c r="J159" s="4" t="s">
        <v>203</v>
      </c>
      <c r="K159" s="22">
        <f t="shared" si="13"/>
        <v>7503.839999999999</v>
      </c>
    </row>
    <row r="160" spans="1:11" s="11" customFormat="1" ht="15.75" customHeight="1">
      <c r="A160" s="21">
        <v>32</v>
      </c>
      <c r="B160" s="52" t="s">
        <v>189</v>
      </c>
      <c r="C160" s="9">
        <v>96.1</v>
      </c>
      <c r="D160" s="9">
        <v>57.5</v>
      </c>
      <c r="E160" s="9">
        <v>2</v>
      </c>
      <c r="F160" s="9">
        <v>1976</v>
      </c>
      <c r="G160" s="9">
        <v>36</v>
      </c>
      <c r="H160" s="9">
        <f t="shared" si="15"/>
        <v>28.95</v>
      </c>
      <c r="I160" s="8" t="s">
        <v>20</v>
      </c>
      <c r="J160" s="4" t="s">
        <v>103</v>
      </c>
      <c r="K160" s="22">
        <f t="shared" si="13"/>
        <v>1664.625</v>
      </c>
    </row>
    <row r="161" spans="1:11" s="11" customFormat="1" ht="15.75" customHeight="1">
      <c r="A161" s="21">
        <v>33</v>
      </c>
      <c r="B161" s="52" t="s">
        <v>190</v>
      </c>
      <c r="C161" s="9">
        <v>113.2</v>
      </c>
      <c r="D161" s="9">
        <v>83.1</v>
      </c>
      <c r="E161" s="9">
        <v>2</v>
      </c>
      <c r="F161" s="9">
        <v>1958</v>
      </c>
      <c r="G161" s="9">
        <v>54</v>
      </c>
      <c r="H161" s="9">
        <v>22.89</v>
      </c>
      <c r="I161" s="8" t="s">
        <v>209</v>
      </c>
      <c r="J161" s="4" t="s">
        <v>103</v>
      </c>
      <c r="K161" s="22">
        <f t="shared" si="13"/>
        <v>1902.1589999999999</v>
      </c>
    </row>
    <row r="162" spans="1:11" s="11" customFormat="1" ht="15.75" customHeight="1">
      <c r="A162" s="21">
        <v>34</v>
      </c>
      <c r="B162" s="52" t="s">
        <v>191</v>
      </c>
      <c r="C162" s="9">
        <v>61.5</v>
      </c>
      <c r="D162" s="9">
        <v>48.6</v>
      </c>
      <c r="E162" s="9">
        <v>2</v>
      </c>
      <c r="F162" s="9">
        <v>1958</v>
      </c>
      <c r="G162" s="9">
        <v>54</v>
      </c>
      <c r="H162" s="9">
        <v>14.59</v>
      </c>
      <c r="I162" s="8" t="s">
        <v>21</v>
      </c>
      <c r="J162" s="4" t="s">
        <v>207</v>
      </c>
      <c r="K162" s="22">
        <f t="shared" si="13"/>
        <v>709.0740000000001</v>
      </c>
    </row>
    <row r="163" spans="1:11" s="11" customFormat="1" ht="15.75" customHeight="1">
      <c r="A163" s="21">
        <v>35</v>
      </c>
      <c r="B163" s="47" t="s">
        <v>192</v>
      </c>
      <c r="C163" s="9">
        <v>75.8</v>
      </c>
      <c r="D163" s="9">
        <v>59.8</v>
      </c>
      <c r="E163" s="9">
        <v>2</v>
      </c>
      <c r="F163" s="9">
        <v>1954</v>
      </c>
      <c r="G163" s="9">
        <v>58</v>
      </c>
      <c r="H163" s="9">
        <f>H162</f>
        <v>14.59</v>
      </c>
      <c r="I163" s="8" t="s">
        <v>21</v>
      </c>
      <c r="J163" s="4" t="s">
        <v>103</v>
      </c>
      <c r="K163" s="22">
        <f t="shared" si="13"/>
        <v>872.482</v>
      </c>
    </row>
    <row r="164" spans="1:11" s="11" customFormat="1" ht="15.75" customHeight="1">
      <c r="A164" s="21">
        <v>36</v>
      </c>
      <c r="B164" s="47" t="s">
        <v>193</v>
      </c>
      <c r="C164" s="9">
        <v>87.9</v>
      </c>
      <c r="D164" s="9">
        <v>72.4</v>
      </c>
      <c r="E164" s="9">
        <v>2</v>
      </c>
      <c r="F164" s="9">
        <v>1954</v>
      </c>
      <c r="G164" s="9">
        <v>58</v>
      </c>
      <c r="H164" s="9">
        <f>H163</f>
        <v>14.59</v>
      </c>
      <c r="I164" s="8" t="s">
        <v>21</v>
      </c>
      <c r="J164" s="4" t="s">
        <v>114</v>
      </c>
      <c r="K164" s="22">
        <f t="shared" si="13"/>
        <v>1056.316</v>
      </c>
    </row>
    <row r="165" spans="1:11" s="11" customFormat="1" ht="15.75" customHeight="1">
      <c r="A165" s="21">
        <v>37</v>
      </c>
      <c r="B165" s="47" t="s">
        <v>194</v>
      </c>
      <c r="C165" s="9">
        <v>76.7</v>
      </c>
      <c r="D165" s="9">
        <v>61.4</v>
      </c>
      <c r="E165" s="9">
        <v>2</v>
      </c>
      <c r="F165" s="9">
        <v>1954</v>
      </c>
      <c r="G165" s="9">
        <v>58</v>
      </c>
      <c r="H165" s="9">
        <f>H164</f>
        <v>14.59</v>
      </c>
      <c r="I165" s="8" t="s">
        <v>21</v>
      </c>
      <c r="J165" s="4" t="s">
        <v>109</v>
      </c>
      <c r="K165" s="22">
        <f t="shared" si="13"/>
        <v>895.826</v>
      </c>
    </row>
    <row r="166" spans="1:11" s="11" customFormat="1" ht="15.75" customHeight="1">
      <c r="A166" s="21">
        <v>38</v>
      </c>
      <c r="B166" s="47" t="s">
        <v>195</v>
      </c>
      <c r="C166" s="9">
        <v>81.4</v>
      </c>
      <c r="D166" s="9">
        <v>65.3</v>
      </c>
      <c r="E166" s="9">
        <v>2</v>
      </c>
      <c r="F166" s="9">
        <v>1954</v>
      </c>
      <c r="G166" s="9">
        <v>58</v>
      </c>
      <c r="H166" s="9">
        <f>H165</f>
        <v>14.59</v>
      </c>
      <c r="I166" s="8" t="s">
        <v>21</v>
      </c>
      <c r="J166" s="4" t="s">
        <v>208</v>
      </c>
      <c r="K166" s="22">
        <f t="shared" si="13"/>
        <v>952.727</v>
      </c>
    </row>
    <row r="167" spans="1:11" s="11" customFormat="1" ht="15.75" customHeight="1">
      <c r="A167" s="21">
        <v>39</v>
      </c>
      <c r="B167" s="47" t="s">
        <v>196</v>
      </c>
      <c r="C167" s="9">
        <v>80.4</v>
      </c>
      <c r="D167" s="9">
        <v>56.6</v>
      </c>
      <c r="E167" s="9">
        <v>2</v>
      </c>
      <c r="F167" s="9">
        <v>1951</v>
      </c>
      <c r="G167" s="9">
        <v>61</v>
      </c>
      <c r="H167" s="9">
        <v>28.95</v>
      </c>
      <c r="I167" s="8" t="s">
        <v>20</v>
      </c>
      <c r="J167" s="4" t="s">
        <v>103</v>
      </c>
      <c r="K167" s="22">
        <f t="shared" si="13"/>
        <v>1638.57</v>
      </c>
    </row>
    <row r="168" spans="1:11" s="11" customFormat="1" ht="15.75" customHeight="1">
      <c r="A168" s="21">
        <v>40</v>
      </c>
      <c r="B168" s="47" t="s">
        <v>197</v>
      </c>
      <c r="C168" s="9">
        <v>78.3</v>
      </c>
      <c r="D168" s="9">
        <v>46.2</v>
      </c>
      <c r="E168" s="9">
        <v>2</v>
      </c>
      <c r="F168" s="9">
        <v>1952</v>
      </c>
      <c r="G168" s="9">
        <v>60</v>
      </c>
      <c r="H168" s="9">
        <f>H167</f>
        <v>28.95</v>
      </c>
      <c r="I168" s="8" t="s">
        <v>20</v>
      </c>
      <c r="J168" s="4" t="s">
        <v>103</v>
      </c>
      <c r="K168" s="22">
        <f t="shared" si="13"/>
        <v>1337.49</v>
      </c>
    </row>
    <row r="169" spans="1:11" s="11" customFormat="1" ht="15.75" customHeight="1">
      <c r="A169" s="21">
        <v>41</v>
      </c>
      <c r="B169" s="47" t="s">
        <v>198</v>
      </c>
      <c r="C169" s="9">
        <v>77.9</v>
      </c>
      <c r="D169" s="9">
        <v>54.3</v>
      </c>
      <c r="E169" s="9">
        <v>2</v>
      </c>
      <c r="F169" s="9">
        <v>1954</v>
      </c>
      <c r="G169" s="9">
        <v>58</v>
      </c>
      <c r="H169" s="9">
        <f>H168</f>
        <v>28.95</v>
      </c>
      <c r="I169" s="8" t="s">
        <v>20</v>
      </c>
      <c r="J169" s="4" t="s">
        <v>103</v>
      </c>
      <c r="K169" s="22">
        <f t="shared" si="13"/>
        <v>1571.985</v>
      </c>
    </row>
    <row r="170" spans="1:11" s="11" customFormat="1" ht="15.75" customHeight="1">
      <c r="A170" s="21">
        <v>42</v>
      </c>
      <c r="B170" s="47" t="s">
        <v>93</v>
      </c>
      <c r="C170" s="9">
        <v>60.6</v>
      </c>
      <c r="D170" s="9">
        <v>45</v>
      </c>
      <c r="E170" s="9">
        <v>2</v>
      </c>
      <c r="F170" s="9">
        <v>1953</v>
      </c>
      <c r="G170" s="9">
        <v>59</v>
      </c>
      <c r="H170" s="9">
        <v>14.59</v>
      </c>
      <c r="I170" s="8" t="s">
        <v>21</v>
      </c>
      <c r="J170" s="4" t="s">
        <v>103</v>
      </c>
      <c r="K170" s="22">
        <f t="shared" si="13"/>
        <v>656.55</v>
      </c>
    </row>
    <row r="171" spans="1:11" s="11" customFormat="1" ht="15.75" customHeight="1">
      <c r="A171" s="21">
        <v>43</v>
      </c>
      <c r="B171" s="47" t="s">
        <v>199</v>
      </c>
      <c r="C171" s="9">
        <v>62.8</v>
      </c>
      <c r="D171" s="9">
        <v>45.4</v>
      </c>
      <c r="E171" s="9">
        <v>2</v>
      </c>
      <c r="F171" s="9">
        <v>1954</v>
      </c>
      <c r="G171" s="9">
        <v>58</v>
      </c>
      <c r="H171" s="9">
        <v>14.59</v>
      </c>
      <c r="I171" s="8" t="s">
        <v>21</v>
      </c>
      <c r="J171" s="4" t="s">
        <v>103</v>
      </c>
      <c r="K171" s="22">
        <f t="shared" si="13"/>
        <v>662.386</v>
      </c>
    </row>
    <row r="172" spans="1:11" s="5" customFormat="1" ht="15.75" customHeight="1" thickBot="1">
      <c r="A172" s="23"/>
      <c r="B172" s="24" t="s">
        <v>108</v>
      </c>
      <c r="C172" s="25">
        <f>SUM(C129:C171)</f>
        <v>37973.200000000004</v>
      </c>
      <c r="D172" s="25">
        <f>SUM(D129:D171)</f>
        <v>12262.099999999999</v>
      </c>
      <c r="E172" s="25">
        <f>SUM(E129:E171)</f>
        <v>461</v>
      </c>
      <c r="F172" s="25"/>
      <c r="G172" s="25"/>
      <c r="H172" s="26"/>
      <c r="I172" s="27"/>
      <c r="J172" s="28"/>
      <c r="K172" s="29">
        <f>SUM(K129:K171)</f>
        <v>341689.4490000001</v>
      </c>
    </row>
    <row r="173" spans="1:11" s="11" customFormat="1" ht="33" customHeight="1" thickBot="1">
      <c r="A173" s="109" t="s">
        <v>211</v>
      </c>
      <c r="B173" s="110"/>
      <c r="C173" s="110"/>
      <c r="D173" s="110"/>
      <c r="E173" s="110"/>
      <c r="F173" s="110"/>
      <c r="G173" s="110"/>
      <c r="H173" s="110"/>
      <c r="I173" s="110"/>
      <c r="J173" s="110"/>
      <c r="K173" s="111"/>
    </row>
    <row r="174" spans="1:11" ht="15.75" customHeight="1">
      <c r="A174" s="112" t="s">
        <v>1</v>
      </c>
      <c r="B174" s="120" t="s">
        <v>2</v>
      </c>
      <c r="C174" s="121" t="s">
        <v>3</v>
      </c>
      <c r="D174" s="122"/>
      <c r="E174" s="120" t="s">
        <v>4</v>
      </c>
      <c r="F174" s="120" t="s">
        <v>40</v>
      </c>
      <c r="G174" s="123" t="s">
        <v>12</v>
      </c>
      <c r="H174" s="123" t="s">
        <v>19</v>
      </c>
      <c r="I174" s="123" t="s">
        <v>18</v>
      </c>
      <c r="J174" s="124" t="s">
        <v>11</v>
      </c>
      <c r="K174" s="125" t="s">
        <v>41</v>
      </c>
    </row>
    <row r="175" spans="1:11" ht="15.75" customHeight="1">
      <c r="A175" s="113"/>
      <c r="B175" s="99"/>
      <c r="C175" s="85" t="s">
        <v>7</v>
      </c>
      <c r="D175" s="85" t="s">
        <v>116</v>
      </c>
      <c r="E175" s="100"/>
      <c r="F175" s="99"/>
      <c r="G175" s="89"/>
      <c r="H175" s="89"/>
      <c r="I175" s="89"/>
      <c r="J175" s="102"/>
      <c r="K175" s="128"/>
    </row>
    <row r="176" spans="1:11" ht="15.75" customHeight="1">
      <c r="A176" s="114"/>
      <c r="B176" s="86"/>
      <c r="C176" s="86"/>
      <c r="D176" s="87"/>
      <c r="E176" s="87"/>
      <c r="F176" s="86"/>
      <c r="G176" s="90"/>
      <c r="H176" s="90"/>
      <c r="I176" s="90"/>
      <c r="J176" s="103"/>
      <c r="K176" s="129"/>
    </row>
    <row r="177" spans="1:11" ht="15.75" customHeight="1">
      <c r="A177" s="2">
        <v>1</v>
      </c>
      <c r="B177" s="1" t="s">
        <v>212</v>
      </c>
      <c r="C177" s="46">
        <v>651.5</v>
      </c>
      <c r="D177" s="46">
        <v>382.7</v>
      </c>
      <c r="E177" s="46">
        <v>12</v>
      </c>
      <c r="F177" s="9">
        <v>1987</v>
      </c>
      <c r="G177" s="9">
        <f>2012-F177</f>
        <v>25</v>
      </c>
      <c r="H177" s="9">
        <v>28.95</v>
      </c>
      <c r="I177" s="8" t="s">
        <v>20</v>
      </c>
      <c r="J177" s="4" t="s">
        <v>230</v>
      </c>
      <c r="K177" s="10">
        <f>H177*D177</f>
        <v>11079.164999999999</v>
      </c>
    </row>
    <row r="178" spans="1:11" ht="15.75" customHeight="1">
      <c r="A178" s="2">
        <v>2</v>
      </c>
      <c r="B178" s="1" t="s">
        <v>213</v>
      </c>
      <c r="C178" s="46">
        <v>639.7</v>
      </c>
      <c r="D178" s="46">
        <v>381.3</v>
      </c>
      <c r="E178" s="46">
        <v>12</v>
      </c>
      <c r="F178" s="9">
        <v>1985</v>
      </c>
      <c r="G178" s="9">
        <f aca="true" t="shared" si="16" ref="G178:G186">2012-F178</f>
        <v>27</v>
      </c>
      <c r="H178" s="9">
        <f>H177</f>
        <v>28.95</v>
      </c>
      <c r="I178" s="8" t="s">
        <v>20</v>
      </c>
      <c r="J178" s="4" t="s">
        <v>230</v>
      </c>
      <c r="K178" s="10">
        <f aca="true" t="shared" si="17" ref="K178:K194">H178*D178</f>
        <v>11038.635</v>
      </c>
    </row>
    <row r="179" spans="1:11" ht="15.75" customHeight="1">
      <c r="A179" s="2">
        <v>3</v>
      </c>
      <c r="B179" s="1" t="s">
        <v>214</v>
      </c>
      <c r="C179" s="46">
        <v>870.2</v>
      </c>
      <c r="D179" s="46">
        <v>526.6</v>
      </c>
      <c r="E179" s="46">
        <v>18</v>
      </c>
      <c r="F179" s="9">
        <v>1992</v>
      </c>
      <c r="G179" s="9">
        <f t="shared" si="16"/>
        <v>20</v>
      </c>
      <c r="H179" s="9">
        <f>H178</f>
        <v>28.95</v>
      </c>
      <c r="I179" s="8" t="s">
        <v>20</v>
      </c>
      <c r="J179" s="4" t="s">
        <v>230</v>
      </c>
      <c r="K179" s="10">
        <f t="shared" si="17"/>
        <v>15245.07</v>
      </c>
    </row>
    <row r="180" spans="1:11" ht="15.75" customHeight="1">
      <c r="A180" s="2">
        <v>4</v>
      </c>
      <c r="B180" s="1" t="s">
        <v>215</v>
      </c>
      <c r="C180" s="46">
        <v>640.4</v>
      </c>
      <c r="D180" s="46">
        <v>375.7</v>
      </c>
      <c r="E180" s="46">
        <v>12</v>
      </c>
      <c r="F180" s="9">
        <v>1988</v>
      </c>
      <c r="G180" s="9">
        <f t="shared" si="16"/>
        <v>24</v>
      </c>
      <c r="H180" s="9">
        <f>H179</f>
        <v>28.95</v>
      </c>
      <c r="I180" s="8" t="s">
        <v>20</v>
      </c>
      <c r="J180" s="4" t="s">
        <v>230</v>
      </c>
      <c r="K180" s="10">
        <f t="shared" si="17"/>
        <v>10876.515</v>
      </c>
    </row>
    <row r="181" spans="1:11" ht="15.75" customHeight="1">
      <c r="A181" s="2">
        <v>5</v>
      </c>
      <c r="B181" s="1" t="s">
        <v>216</v>
      </c>
      <c r="C181" s="46">
        <v>887.6</v>
      </c>
      <c r="D181" s="46">
        <v>521.9</v>
      </c>
      <c r="E181" s="46">
        <v>17</v>
      </c>
      <c r="F181" s="9">
        <v>1995</v>
      </c>
      <c r="G181" s="9">
        <f t="shared" si="16"/>
        <v>17</v>
      </c>
      <c r="H181" s="9">
        <f>H180</f>
        <v>28.95</v>
      </c>
      <c r="I181" s="8" t="s">
        <v>20</v>
      </c>
      <c r="J181" s="4" t="s">
        <v>230</v>
      </c>
      <c r="K181" s="10">
        <f t="shared" si="17"/>
        <v>15109.005</v>
      </c>
    </row>
    <row r="182" spans="1:11" ht="15.75" customHeight="1">
      <c r="A182" s="2">
        <v>6</v>
      </c>
      <c r="B182" s="1" t="s">
        <v>217</v>
      </c>
      <c r="C182" s="46">
        <v>630.3</v>
      </c>
      <c r="D182" s="46">
        <v>376.1</v>
      </c>
      <c r="E182" s="46">
        <v>12</v>
      </c>
      <c r="F182" s="9">
        <v>1985</v>
      </c>
      <c r="G182" s="9">
        <f t="shared" si="16"/>
        <v>27</v>
      </c>
      <c r="H182" s="9">
        <f>H181</f>
        <v>28.95</v>
      </c>
      <c r="I182" s="8" t="s">
        <v>20</v>
      </c>
      <c r="J182" s="4" t="s">
        <v>230</v>
      </c>
      <c r="K182" s="10">
        <f t="shared" si="17"/>
        <v>10888.095000000001</v>
      </c>
    </row>
    <row r="183" spans="1:11" ht="15.75" customHeight="1">
      <c r="A183" s="2">
        <v>7</v>
      </c>
      <c r="B183" s="1" t="s">
        <v>218</v>
      </c>
      <c r="C183" s="46">
        <v>632.5</v>
      </c>
      <c r="D183" s="46">
        <v>380.5</v>
      </c>
      <c r="E183" s="46">
        <v>12</v>
      </c>
      <c r="F183" s="9">
        <v>1982</v>
      </c>
      <c r="G183" s="9">
        <f t="shared" si="16"/>
        <v>30</v>
      </c>
      <c r="H183" s="9">
        <f>H182</f>
        <v>28.95</v>
      </c>
      <c r="I183" s="8" t="s">
        <v>20</v>
      </c>
      <c r="J183" s="4" t="s">
        <v>230</v>
      </c>
      <c r="K183" s="10">
        <f t="shared" si="17"/>
        <v>11015.475</v>
      </c>
    </row>
    <row r="184" spans="1:11" ht="15.75" customHeight="1">
      <c r="A184" s="2">
        <v>8</v>
      </c>
      <c r="B184" s="1" t="s">
        <v>219</v>
      </c>
      <c r="C184" s="46">
        <v>301.8</v>
      </c>
      <c r="D184" s="46">
        <v>225.3</v>
      </c>
      <c r="E184" s="46">
        <v>8</v>
      </c>
      <c r="F184" s="9">
        <v>1969</v>
      </c>
      <c r="G184" s="9">
        <f t="shared" si="16"/>
        <v>43</v>
      </c>
      <c r="H184" s="9">
        <v>14.59</v>
      </c>
      <c r="I184" s="8" t="s">
        <v>21</v>
      </c>
      <c r="J184" s="4" t="s">
        <v>103</v>
      </c>
      <c r="K184" s="10">
        <f t="shared" si="17"/>
        <v>3287.127</v>
      </c>
    </row>
    <row r="185" spans="1:11" ht="15.75" customHeight="1">
      <c r="A185" s="2">
        <v>9</v>
      </c>
      <c r="B185" s="1" t="s">
        <v>220</v>
      </c>
      <c r="C185" s="46">
        <v>229.9</v>
      </c>
      <c r="D185" s="46">
        <v>157.5</v>
      </c>
      <c r="E185" s="46">
        <v>8</v>
      </c>
      <c r="F185" s="9">
        <v>1957</v>
      </c>
      <c r="G185" s="9">
        <f t="shared" si="16"/>
        <v>55</v>
      </c>
      <c r="H185" s="9">
        <v>14.59</v>
      </c>
      <c r="I185" s="8" t="s">
        <v>21</v>
      </c>
      <c r="J185" s="4" t="s">
        <v>103</v>
      </c>
      <c r="K185" s="10">
        <f t="shared" si="17"/>
        <v>2297.925</v>
      </c>
    </row>
    <row r="186" spans="1:11" ht="15.75" customHeight="1">
      <c r="A186" s="2">
        <v>10</v>
      </c>
      <c r="B186" s="1" t="s">
        <v>221</v>
      </c>
      <c r="C186" s="46">
        <v>299.6</v>
      </c>
      <c r="D186" s="46">
        <v>202.7</v>
      </c>
      <c r="E186" s="46">
        <v>10</v>
      </c>
      <c r="F186" s="9">
        <v>1961</v>
      </c>
      <c r="G186" s="9">
        <f t="shared" si="16"/>
        <v>51</v>
      </c>
      <c r="H186" s="9">
        <v>14.59</v>
      </c>
      <c r="I186" s="8" t="s">
        <v>21</v>
      </c>
      <c r="J186" s="4" t="s">
        <v>103</v>
      </c>
      <c r="K186" s="10">
        <f t="shared" si="17"/>
        <v>2957.393</v>
      </c>
    </row>
    <row r="187" spans="1:11" ht="15.75" customHeight="1">
      <c r="A187" s="2">
        <v>11</v>
      </c>
      <c r="B187" s="48" t="s">
        <v>222</v>
      </c>
      <c r="C187" s="46">
        <f>'[1]выборка село-блок'!E200</f>
        <v>72.5</v>
      </c>
      <c r="D187" s="46">
        <f>'[1]выборка село-блок'!F200</f>
        <v>49.8</v>
      </c>
      <c r="E187" s="46">
        <f>'[1]выборка село-блок'!$H200</f>
        <v>2</v>
      </c>
      <c r="F187" s="9">
        <f>'[1]выборка село-блок'!$G200</f>
        <v>1983</v>
      </c>
      <c r="G187" s="9">
        <f>2012-F187</f>
        <v>29</v>
      </c>
      <c r="H187" s="9">
        <v>22.53</v>
      </c>
      <c r="I187" s="8" t="s">
        <v>152</v>
      </c>
      <c r="J187" s="4" t="s">
        <v>106</v>
      </c>
      <c r="K187" s="10">
        <f t="shared" si="17"/>
        <v>1121.994</v>
      </c>
    </row>
    <row r="188" spans="1:11" ht="15.75" customHeight="1">
      <c r="A188" s="2">
        <v>12</v>
      </c>
      <c r="B188" s="48" t="s">
        <v>223</v>
      </c>
      <c r="C188" s="46">
        <f>'[1]выборка село-блок'!E201</f>
        <v>116.9</v>
      </c>
      <c r="D188" s="46">
        <f>'[1]выборка село-блок'!F201</f>
        <v>90.7</v>
      </c>
      <c r="E188" s="46">
        <f>'[1]выборка село-блок'!$H201</f>
        <v>3</v>
      </c>
      <c r="F188" s="9">
        <f>'[1]выборка село-блок'!$G201</f>
        <v>1973</v>
      </c>
      <c r="G188" s="9">
        <f aca="true" t="shared" si="18" ref="G188:G194">2012-F188</f>
        <v>39</v>
      </c>
      <c r="H188" s="9">
        <f>H187</f>
        <v>22.53</v>
      </c>
      <c r="I188" s="8" t="s">
        <v>152</v>
      </c>
      <c r="J188" s="4" t="s">
        <v>106</v>
      </c>
      <c r="K188" s="10">
        <f t="shared" si="17"/>
        <v>2043.4710000000002</v>
      </c>
    </row>
    <row r="189" spans="1:11" ht="15.75" customHeight="1">
      <c r="A189" s="2">
        <v>13</v>
      </c>
      <c r="B189" s="48" t="s">
        <v>224</v>
      </c>
      <c r="C189" s="46">
        <f>'[1]выборка село-блок'!E202</f>
        <v>105.1</v>
      </c>
      <c r="D189" s="46">
        <f>'[1]выборка село-блок'!F202</f>
        <v>77.4</v>
      </c>
      <c r="E189" s="46">
        <f>'[1]выборка село-блок'!$H202</f>
        <v>2</v>
      </c>
      <c r="F189" s="9">
        <f>'[1]выборка село-блок'!$G202</f>
        <v>1983</v>
      </c>
      <c r="G189" s="9">
        <f t="shared" si="18"/>
        <v>29</v>
      </c>
      <c r="H189" s="9">
        <f aca="true" t="shared" si="19" ref="H189:H194">H188</f>
        <v>22.53</v>
      </c>
      <c r="I189" s="8" t="s">
        <v>152</v>
      </c>
      <c r="J189" s="4" t="s">
        <v>106</v>
      </c>
      <c r="K189" s="10">
        <f t="shared" si="17"/>
        <v>1743.8220000000001</v>
      </c>
    </row>
    <row r="190" spans="1:11" ht="15.75" customHeight="1">
      <c r="A190" s="2">
        <v>14</v>
      </c>
      <c r="B190" s="48" t="s">
        <v>225</v>
      </c>
      <c r="C190" s="46">
        <f>'[1]выборка село-блок'!E203</f>
        <v>141.3</v>
      </c>
      <c r="D190" s="46">
        <f>'[1]выборка село-блок'!F203</f>
        <v>96.9</v>
      </c>
      <c r="E190" s="46">
        <f>'[1]выборка село-блок'!$H203</f>
        <v>4</v>
      </c>
      <c r="F190" s="9">
        <f>'[1]выборка село-блок'!$G203</f>
        <v>1941</v>
      </c>
      <c r="G190" s="9">
        <f t="shared" si="18"/>
        <v>71</v>
      </c>
      <c r="H190" s="9">
        <f t="shared" si="19"/>
        <v>22.53</v>
      </c>
      <c r="I190" s="8" t="s">
        <v>152</v>
      </c>
      <c r="J190" s="4" t="s">
        <v>106</v>
      </c>
      <c r="K190" s="10">
        <f t="shared" si="17"/>
        <v>2183.157</v>
      </c>
    </row>
    <row r="191" spans="1:11" ht="15.75" customHeight="1">
      <c r="A191" s="2">
        <v>15</v>
      </c>
      <c r="B191" s="48" t="s">
        <v>226</v>
      </c>
      <c r="C191" s="46">
        <f>'[1]выборка село-блок'!E204</f>
        <v>201.7</v>
      </c>
      <c r="D191" s="46">
        <f>'[1]выборка село-блок'!F204</f>
        <v>132</v>
      </c>
      <c r="E191" s="46">
        <f>'[1]выборка село-блок'!$H204</f>
        <v>4</v>
      </c>
      <c r="F191" s="9">
        <f>'[1]выборка село-блок'!$G204</f>
        <v>1978</v>
      </c>
      <c r="G191" s="9">
        <f t="shared" si="18"/>
        <v>34</v>
      </c>
      <c r="H191" s="9">
        <f t="shared" si="19"/>
        <v>22.53</v>
      </c>
      <c r="I191" s="8" t="s">
        <v>152</v>
      </c>
      <c r="J191" s="4" t="s">
        <v>106</v>
      </c>
      <c r="K191" s="10">
        <f t="shared" si="17"/>
        <v>2973.96</v>
      </c>
    </row>
    <row r="192" spans="1:11" ht="15.75" customHeight="1">
      <c r="A192" s="2">
        <v>16</v>
      </c>
      <c r="B192" s="48" t="s">
        <v>227</v>
      </c>
      <c r="C192" s="46">
        <f>'[1]выборка село-блок'!E205</f>
        <v>176.7</v>
      </c>
      <c r="D192" s="46">
        <f>'[1]выборка село-блок'!F205</f>
        <v>116.3</v>
      </c>
      <c r="E192" s="46">
        <f>'[1]выборка село-блок'!$H205</f>
        <v>4</v>
      </c>
      <c r="F192" s="9">
        <f>'[1]выборка село-блок'!$G205</f>
        <v>1976</v>
      </c>
      <c r="G192" s="9">
        <f t="shared" si="18"/>
        <v>36</v>
      </c>
      <c r="H192" s="9">
        <f t="shared" si="19"/>
        <v>22.53</v>
      </c>
      <c r="I192" s="8" t="s">
        <v>152</v>
      </c>
      <c r="J192" s="4" t="s">
        <v>106</v>
      </c>
      <c r="K192" s="10">
        <f t="shared" si="17"/>
        <v>2620.239</v>
      </c>
    </row>
    <row r="193" spans="1:11" ht="15.75" customHeight="1">
      <c r="A193" s="2">
        <v>17</v>
      </c>
      <c r="B193" s="48" t="s">
        <v>228</v>
      </c>
      <c r="C193" s="46">
        <f>'[1]выборка село-блок'!E206</f>
        <v>179.9</v>
      </c>
      <c r="D193" s="46">
        <f>'[1]выборка село-блок'!F206</f>
        <v>134</v>
      </c>
      <c r="E193" s="46">
        <f>'[1]выборка село-блок'!$H206</f>
        <v>4</v>
      </c>
      <c r="F193" s="9">
        <f>'[1]выборка село-блок'!$G206</f>
        <v>1972</v>
      </c>
      <c r="G193" s="9">
        <f t="shared" si="18"/>
        <v>40</v>
      </c>
      <c r="H193" s="9">
        <f t="shared" si="19"/>
        <v>22.53</v>
      </c>
      <c r="I193" s="8" t="s">
        <v>152</v>
      </c>
      <c r="J193" s="4" t="s">
        <v>106</v>
      </c>
      <c r="K193" s="10">
        <f t="shared" si="17"/>
        <v>3019.02</v>
      </c>
    </row>
    <row r="194" spans="1:11" ht="15.75" customHeight="1">
      <c r="A194" s="2">
        <v>18</v>
      </c>
      <c r="B194" s="48" t="s">
        <v>229</v>
      </c>
      <c r="C194" s="46">
        <f>'[1]выборка село-блок'!E207</f>
        <v>64.4</v>
      </c>
      <c r="D194" s="46">
        <f>'[1]выборка село-блок'!F207</f>
        <v>50.3</v>
      </c>
      <c r="E194" s="46">
        <f>'[1]выборка село-блок'!$H207</f>
        <v>2</v>
      </c>
      <c r="F194" s="9">
        <f>'[1]выборка село-блок'!$G207</f>
        <v>1957</v>
      </c>
      <c r="G194" s="9">
        <f t="shared" si="18"/>
        <v>55</v>
      </c>
      <c r="H194" s="9">
        <f t="shared" si="19"/>
        <v>22.53</v>
      </c>
      <c r="I194" s="8" t="s">
        <v>152</v>
      </c>
      <c r="J194" s="4" t="s">
        <v>106</v>
      </c>
      <c r="K194" s="10">
        <f t="shared" si="17"/>
        <v>1133.259</v>
      </c>
    </row>
    <row r="195" spans="1:11" s="5" customFormat="1" ht="15.75" customHeight="1">
      <c r="A195" s="12"/>
      <c r="B195" s="18" t="s">
        <v>108</v>
      </c>
      <c r="C195" s="13">
        <f>SUM(C177:C194)</f>
        <v>6841.999999999999</v>
      </c>
      <c r="D195" s="13">
        <f>SUM(D177:D194)</f>
        <v>4277.7</v>
      </c>
      <c r="E195" s="13">
        <f>SUM(E177:E194)</f>
        <v>146</v>
      </c>
      <c r="F195" s="13"/>
      <c r="G195" s="13"/>
      <c r="H195" s="14"/>
      <c r="I195" s="15"/>
      <c r="J195" s="16"/>
      <c r="K195" s="78">
        <f>SUM(K177:K194)</f>
        <v>110633.32700000002</v>
      </c>
    </row>
    <row r="196" spans="1:11" s="11" customFormat="1" ht="33" customHeight="1" thickBot="1">
      <c r="A196" s="109" t="s">
        <v>375</v>
      </c>
      <c r="B196" s="110"/>
      <c r="C196" s="110"/>
      <c r="D196" s="110"/>
      <c r="E196" s="110"/>
      <c r="F196" s="110"/>
      <c r="G196" s="110"/>
      <c r="H196" s="110"/>
      <c r="I196" s="110"/>
      <c r="J196" s="110"/>
      <c r="K196" s="111"/>
    </row>
    <row r="197" spans="1:11" ht="15.75" customHeight="1">
      <c r="A197" s="112" t="s">
        <v>1</v>
      </c>
      <c r="B197" s="120" t="s">
        <v>2</v>
      </c>
      <c r="C197" s="121" t="s">
        <v>3</v>
      </c>
      <c r="D197" s="122"/>
      <c r="E197" s="120" t="s">
        <v>4</v>
      </c>
      <c r="F197" s="120" t="s">
        <v>40</v>
      </c>
      <c r="G197" s="123" t="s">
        <v>12</v>
      </c>
      <c r="H197" s="123" t="s">
        <v>19</v>
      </c>
      <c r="I197" s="123" t="s">
        <v>18</v>
      </c>
      <c r="J197" s="124" t="s">
        <v>11</v>
      </c>
      <c r="K197" s="125" t="s">
        <v>41</v>
      </c>
    </row>
    <row r="198" spans="1:11" ht="15.75" customHeight="1">
      <c r="A198" s="113"/>
      <c r="B198" s="99"/>
      <c r="C198" s="85" t="s">
        <v>7</v>
      </c>
      <c r="D198" s="85" t="s">
        <v>116</v>
      </c>
      <c r="E198" s="100"/>
      <c r="F198" s="99"/>
      <c r="G198" s="89"/>
      <c r="H198" s="89"/>
      <c r="I198" s="89"/>
      <c r="J198" s="102"/>
      <c r="K198" s="128"/>
    </row>
    <row r="199" spans="1:11" ht="15.75" customHeight="1">
      <c r="A199" s="114"/>
      <c r="B199" s="86"/>
      <c r="C199" s="86"/>
      <c r="D199" s="87"/>
      <c r="E199" s="87"/>
      <c r="F199" s="86"/>
      <c r="G199" s="90"/>
      <c r="H199" s="90"/>
      <c r="I199" s="90"/>
      <c r="J199" s="103"/>
      <c r="K199" s="129"/>
    </row>
    <row r="200" spans="1:11" ht="15.75" customHeight="1">
      <c r="A200" s="21">
        <v>1</v>
      </c>
      <c r="B200" s="1" t="s">
        <v>231</v>
      </c>
      <c r="C200" s="51">
        <v>575.1</v>
      </c>
      <c r="D200" s="51">
        <v>341.9</v>
      </c>
      <c r="E200" s="51">
        <v>11</v>
      </c>
      <c r="F200" s="9">
        <v>1955</v>
      </c>
      <c r="G200" s="9">
        <f>2012-F197:F200</f>
        <v>57</v>
      </c>
      <c r="H200" s="9">
        <v>28.95</v>
      </c>
      <c r="I200" s="8" t="s">
        <v>20</v>
      </c>
      <c r="J200" s="61" t="s">
        <v>258</v>
      </c>
      <c r="K200" s="62">
        <f>D200*H200</f>
        <v>9898.005</v>
      </c>
    </row>
    <row r="201" spans="1:11" ht="15.75" customHeight="1">
      <c r="A201" s="21">
        <v>2</v>
      </c>
      <c r="B201" s="1" t="s">
        <v>232</v>
      </c>
      <c r="C201" s="51">
        <v>394.1</v>
      </c>
      <c r="D201" s="51">
        <v>242.8</v>
      </c>
      <c r="E201" s="51">
        <v>11</v>
      </c>
      <c r="F201" s="9">
        <v>1954</v>
      </c>
      <c r="G201" s="9">
        <f aca="true" t="shared" si="20" ref="G201:G226">2012-F198:F201</f>
        <v>58</v>
      </c>
      <c r="H201" s="9">
        <f>H200</f>
        <v>28.95</v>
      </c>
      <c r="I201" s="8" t="s">
        <v>20</v>
      </c>
      <c r="J201" s="2" t="s">
        <v>103</v>
      </c>
      <c r="K201" s="62">
        <f aca="true" t="shared" si="21" ref="K201:K226">D201*H201</f>
        <v>7029.06</v>
      </c>
    </row>
    <row r="202" spans="1:11" ht="15.75" customHeight="1">
      <c r="A202" s="21">
        <v>3</v>
      </c>
      <c r="B202" s="56" t="s">
        <v>233</v>
      </c>
      <c r="C202" s="51">
        <v>390</v>
      </c>
      <c r="D202" s="51">
        <v>255.7</v>
      </c>
      <c r="E202" s="51">
        <v>13</v>
      </c>
      <c r="F202" s="9">
        <v>1952</v>
      </c>
      <c r="G202" s="9">
        <f t="shared" si="20"/>
        <v>60</v>
      </c>
      <c r="H202" s="9">
        <f>H201</f>
        <v>28.95</v>
      </c>
      <c r="I202" s="8" t="s">
        <v>20</v>
      </c>
      <c r="J202" s="2" t="s">
        <v>258</v>
      </c>
      <c r="K202" s="62">
        <f t="shared" si="21"/>
        <v>7402.514999999999</v>
      </c>
    </row>
    <row r="203" spans="1:11" ht="15.75" customHeight="1">
      <c r="A203" s="21">
        <v>4</v>
      </c>
      <c r="B203" s="1" t="s">
        <v>234</v>
      </c>
      <c r="C203" s="51">
        <v>341.6</v>
      </c>
      <c r="D203" s="51">
        <v>206.1</v>
      </c>
      <c r="E203" s="51">
        <v>11</v>
      </c>
      <c r="F203" s="9">
        <v>1940</v>
      </c>
      <c r="G203" s="9">
        <f t="shared" si="20"/>
        <v>72</v>
      </c>
      <c r="H203" s="9">
        <f>H202</f>
        <v>28.95</v>
      </c>
      <c r="I203" s="8" t="s">
        <v>20</v>
      </c>
      <c r="J203" s="2" t="s">
        <v>259</v>
      </c>
      <c r="K203" s="62">
        <f t="shared" si="21"/>
        <v>5966.594999999999</v>
      </c>
    </row>
    <row r="204" spans="1:11" ht="15.75" customHeight="1">
      <c r="A204" s="21">
        <v>5</v>
      </c>
      <c r="B204" s="1" t="s">
        <v>235</v>
      </c>
      <c r="C204" s="51">
        <v>483.2</v>
      </c>
      <c r="D204" s="51">
        <v>305.4</v>
      </c>
      <c r="E204" s="51">
        <v>12</v>
      </c>
      <c r="F204" s="9">
        <v>1962</v>
      </c>
      <c r="G204" s="9">
        <f t="shared" si="20"/>
        <v>50</v>
      </c>
      <c r="H204" s="9">
        <f>H203</f>
        <v>28.95</v>
      </c>
      <c r="I204" s="8" t="s">
        <v>20</v>
      </c>
      <c r="J204" s="2" t="s">
        <v>258</v>
      </c>
      <c r="K204" s="62">
        <f t="shared" si="21"/>
        <v>8841.33</v>
      </c>
    </row>
    <row r="205" spans="1:11" ht="15.75" customHeight="1">
      <c r="A205" s="21">
        <v>6</v>
      </c>
      <c r="B205" s="1" t="s">
        <v>236</v>
      </c>
      <c r="C205" s="51">
        <v>195.9</v>
      </c>
      <c r="D205" s="51">
        <v>135.9</v>
      </c>
      <c r="E205" s="51">
        <v>8</v>
      </c>
      <c r="F205" s="9">
        <v>1930</v>
      </c>
      <c r="G205" s="9">
        <f t="shared" si="20"/>
        <v>82</v>
      </c>
      <c r="H205" s="9">
        <v>22.53</v>
      </c>
      <c r="I205" s="8" t="s">
        <v>152</v>
      </c>
      <c r="J205" s="2" t="s">
        <v>258</v>
      </c>
      <c r="K205" s="62">
        <f t="shared" si="21"/>
        <v>3061.827</v>
      </c>
    </row>
    <row r="206" spans="1:11" ht="15.75" customHeight="1">
      <c r="A206" s="21">
        <v>7</v>
      </c>
      <c r="B206" s="52" t="s">
        <v>237</v>
      </c>
      <c r="C206" s="53">
        <v>255.1</v>
      </c>
      <c r="D206" s="53">
        <v>167.1</v>
      </c>
      <c r="E206" s="53">
        <v>9</v>
      </c>
      <c r="F206" s="9">
        <v>1953</v>
      </c>
      <c r="G206" s="9">
        <f t="shared" si="20"/>
        <v>59</v>
      </c>
      <c r="H206" s="9">
        <v>28.95</v>
      </c>
      <c r="I206" s="8" t="s">
        <v>20</v>
      </c>
      <c r="J206" s="2" t="s">
        <v>259</v>
      </c>
      <c r="K206" s="62">
        <f t="shared" si="21"/>
        <v>4837.545</v>
      </c>
    </row>
    <row r="207" spans="1:11" ht="15.75" customHeight="1">
      <c r="A207" s="21">
        <v>8</v>
      </c>
      <c r="B207" s="52" t="s">
        <v>238</v>
      </c>
      <c r="C207" s="53">
        <v>208.8</v>
      </c>
      <c r="D207" s="53">
        <v>143.6</v>
      </c>
      <c r="E207" s="53">
        <v>5</v>
      </c>
      <c r="F207" s="9">
        <v>1953</v>
      </c>
      <c r="G207" s="9">
        <f t="shared" si="20"/>
        <v>59</v>
      </c>
      <c r="H207" s="9">
        <f>H206</f>
        <v>28.95</v>
      </c>
      <c r="I207" s="8" t="s">
        <v>20</v>
      </c>
      <c r="J207" s="2" t="s">
        <v>259</v>
      </c>
      <c r="K207" s="62">
        <f t="shared" si="21"/>
        <v>4157.219999999999</v>
      </c>
    </row>
    <row r="208" spans="1:11" ht="15.75" customHeight="1">
      <c r="A208" s="21">
        <v>9</v>
      </c>
      <c r="B208" s="59" t="s">
        <v>239</v>
      </c>
      <c r="C208" s="58">
        <v>262</v>
      </c>
      <c r="D208" s="58">
        <v>167.2</v>
      </c>
      <c r="E208" s="58">
        <v>4</v>
      </c>
      <c r="F208" s="9">
        <v>1990</v>
      </c>
      <c r="G208" s="9">
        <f t="shared" si="20"/>
        <v>22</v>
      </c>
      <c r="H208" s="9">
        <f>H207</f>
        <v>28.95</v>
      </c>
      <c r="I208" s="8" t="s">
        <v>20</v>
      </c>
      <c r="J208" s="2" t="s">
        <v>106</v>
      </c>
      <c r="K208" s="62">
        <f t="shared" si="21"/>
        <v>4840.44</v>
      </c>
    </row>
    <row r="209" spans="1:11" ht="15.75" customHeight="1">
      <c r="A209" s="21">
        <v>10</v>
      </c>
      <c r="B209" s="57" t="s">
        <v>240</v>
      </c>
      <c r="C209" s="53">
        <v>344.5</v>
      </c>
      <c r="D209" s="53">
        <v>166.4</v>
      </c>
      <c r="E209" s="53">
        <v>8</v>
      </c>
      <c r="F209" s="9">
        <v>1983</v>
      </c>
      <c r="G209" s="9">
        <f t="shared" si="20"/>
        <v>29</v>
      </c>
      <c r="H209" s="9">
        <f>H208</f>
        <v>28.95</v>
      </c>
      <c r="I209" s="8" t="s">
        <v>20</v>
      </c>
      <c r="J209" s="2" t="s">
        <v>258</v>
      </c>
      <c r="K209" s="62">
        <f t="shared" si="21"/>
        <v>4817.28</v>
      </c>
    </row>
    <row r="210" spans="1:11" ht="15.75" customHeight="1">
      <c r="A210" s="21">
        <v>11</v>
      </c>
      <c r="B210" s="57" t="s">
        <v>241</v>
      </c>
      <c r="C210" s="53">
        <v>269</v>
      </c>
      <c r="D210" s="53">
        <v>181</v>
      </c>
      <c r="E210" s="53">
        <v>8</v>
      </c>
      <c r="F210" s="9">
        <v>1936</v>
      </c>
      <c r="G210" s="9">
        <f t="shared" si="20"/>
        <v>76</v>
      </c>
      <c r="H210" s="9">
        <f>H209</f>
        <v>28.95</v>
      </c>
      <c r="I210" s="8" t="s">
        <v>20</v>
      </c>
      <c r="J210" s="2" t="s">
        <v>103</v>
      </c>
      <c r="K210" s="62">
        <f t="shared" si="21"/>
        <v>5239.95</v>
      </c>
    </row>
    <row r="211" spans="1:11" ht="15.75" customHeight="1">
      <c r="A211" s="21">
        <v>12</v>
      </c>
      <c r="B211" s="60" t="s">
        <v>242</v>
      </c>
      <c r="C211" s="58">
        <v>223.2</v>
      </c>
      <c r="D211" s="58">
        <v>154</v>
      </c>
      <c r="E211" s="58">
        <v>7</v>
      </c>
      <c r="F211" s="9">
        <v>1950</v>
      </c>
      <c r="G211" s="9">
        <f t="shared" si="20"/>
        <v>62</v>
      </c>
      <c r="H211" s="9">
        <v>14.59</v>
      </c>
      <c r="I211" s="8" t="s">
        <v>21</v>
      </c>
      <c r="J211" s="2" t="s">
        <v>258</v>
      </c>
      <c r="K211" s="62">
        <f t="shared" si="21"/>
        <v>2246.86</v>
      </c>
    </row>
    <row r="212" spans="1:11" ht="15.75" customHeight="1">
      <c r="A212" s="21">
        <v>13</v>
      </c>
      <c r="B212" s="57" t="s">
        <v>243</v>
      </c>
      <c r="C212" s="53">
        <v>224.1</v>
      </c>
      <c r="D212" s="53">
        <v>157.7</v>
      </c>
      <c r="E212" s="53">
        <v>7</v>
      </c>
      <c r="F212" s="9">
        <v>1953</v>
      </c>
      <c r="G212" s="9">
        <f t="shared" si="20"/>
        <v>59</v>
      </c>
      <c r="H212" s="9">
        <v>28.95</v>
      </c>
      <c r="I212" s="8" t="s">
        <v>20</v>
      </c>
      <c r="J212" s="2" t="s">
        <v>258</v>
      </c>
      <c r="K212" s="62">
        <f t="shared" si="21"/>
        <v>4565.415</v>
      </c>
    </row>
    <row r="213" spans="1:11" ht="15.75" customHeight="1">
      <c r="A213" s="21">
        <v>14</v>
      </c>
      <c r="B213" s="60" t="s">
        <v>244</v>
      </c>
      <c r="C213" s="58">
        <v>226.8</v>
      </c>
      <c r="D213" s="58">
        <v>159.9</v>
      </c>
      <c r="E213" s="58">
        <v>7</v>
      </c>
      <c r="F213" s="9">
        <v>1949</v>
      </c>
      <c r="G213" s="9">
        <f t="shared" si="20"/>
        <v>63</v>
      </c>
      <c r="H213" s="9">
        <v>14.59</v>
      </c>
      <c r="I213" s="8" t="s">
        <v>21</v>
      </c>
      <c r="J213" s="2" t="s">
        <v>258</v>
      </c>
      <c r="K213" s="62">
        <f t="shared" si="21"/>
        <v>2332.9410000000003</v>
      </c>
    </row>
    <row r="214" spans="1:11" ht="15.75" customHeight="1">
      <c r="A214" s="21">
        <v>15</v>
      </c>
      <c r="B214" s="52" t="s">
        <v>245</v>
      </c>
      <c r="C214" s="53">
        <v>225</v>
      </c>
      <c r="D214" s="53">
        <v>143.8</v>
      </c>
      <c r="E214" s="53">
        <v>8</v>
      </c>
      <c r="F214" s="9">
        <v>1930</v>
      </c>
      <c r="G214" s="9">
        <f t="shared" si="20"/>
        <v>82</v>
      </c>
      <c r="H214" s="9">
        <v>28.95</v>
      </c>
      <c r="I214" s="8" t="s">
        <v>20</v>
      </c>
      <c r="J214" s="2" t="s">
        <v>103</v>
      </c>
      <c r="K214" s="62">
        <f t="shared" si="21"/>
        <v>4163.01</v>
      </c>
    </row>
    <row r="215" spans="1:11" ht="15.75" customHeight="1">
      <c r="A215" s="21">
        <v>16</v>
      </c>
      <c r="B215" s="52" t="s">
        <v>246</v>
      </c>
      <c r="C215" s="53">
        <v>199.7</v>
      </c>
      <c r="D215" s="53">
        <v>137.8</v>
      </c>
      <c r="E215" s="53">
        <v>8</v>
      </c>
      <c r="F215" s="9">
        <v>1950</v>
      </c>
      <c r="G215" s="9">
        <f t="shared" si="20"/>
        <v>62</v>
      </c>
      <c r="H215" s="9">
        <f>H214</f>
        <v>28.95</v>
      </c>
      <c r="I215" s="8" t="s">
        <v>20</v>
      </c>
      <c r="J215" s="2" t="s">
        <v>258</v>
      </c>
      <c r="K215" s="62">
        <f t="shared" si="21"/>
        <v>3989.3100000000004</v>
      </c>
    </row>
    <row r="216" spans="1:11" ht="15.75" customHeight="1">
      <c r="A216" s="21">
        <v>17</v>
      </c>
      <c r="B216" s="52" t="s">
        <v>247</v>
      </c>
      <c r="C216" s="53">
        <v>221.9</v>
      </c>
      <c r="D216" s="53">
        <v>152.6</v>
      </c>
      <c r="E216" s="53">
        <v>8</v>
      </c>
      <c r="F216" s="9">
        <v>1953</v>
      </c>
      <c r="G216" s="9">
        <f t="shared" si="20"/>
        <v>59</v>
      </c>
      <c r="H216" s="9">
        <f>H215</f>
        <v>28.95</v>
      </c>
      <c r="I216" s="8" t="s">
        <v>20</v>
      </c>
      <c r="J216" s="2" t="s">
        <v>258</v>
      </c>
      <c r="K216" s="62">
        <f t="shared" si="21"/>
        <v>4417.7699999999995</v>
      </c>
    </row>
    <row r="217" spans="1:11" ht="15.75" customHeight="1">
      <c r="A217" s="21">
        <v>18</v>
      </c>
      <c r="B217" s="52" t="s">
        <v>248</v>
      </c>
      <c r="C217" s="53">
        <v>141.4</v>
      </c>
      <c r="D217" s="53">
        <v>78.8</v>
      </c>
      <c r="E217" s="53">
        <v>6</v>
      </c>
      <c r="F217" s="9">
        <v>1960</v>
      </c>
      <c r="G217" s="9">
        <f t="shared" si="20"/>
        <v>52</v>
      </c>
      <c r="H217" s="9">
        <f>H216</f>
        <v>28.95</v>
      </c>
      <c r="I217" s="8" t="s">
        <v>20</v>
      </c>
      <c r="J217" s="2" t="s">
        <v>103</v>
      </c>
      <c r="K217" s="62">
        <f t="shared" si="21"/>
        <v>2281.2599999999998</v>
      </c>
    </row>
    <row r="218" spans="1:11" ht="15.75" customHeight="1">
      <c r="A218" s="21">
        <v>19</v>
      </c>
      <c r="B218" s="59" t="s">
        <v>249</v>
      </c>
      <c r="C218" s="58">
        <v>140.6</v>
      </c>
      <c r="D218" s="58">
        <v>90.2</v>
      </c>
      <c r="E218" s="58">
        <v>5</v>
      </c>
      <c r="F218" s="9">
        <v>1960</v>
      </c>
      <c r="G218" s="9">
        <f t="shared" si="20"/>
        <v>52</v>
      </c>
      <c r="H218" s="9">
        <v>14.59</v>
      </c>
      <c r="I218" s="8" t="s">
        <v>21</v>
      </c>
      <c r="J218" s="2" t="s">
        <v>258</v>
      </c>
      <c r="K218" s="62">
        <f t="shared" si="21"/>
        <v>1316.018</v>
      </c>
    </row>
    <row r="219" spans="1:11" ht="15.75" customHeight="1">
      <c r="A219" s="21">
        <v>20</v>
      </c>
      <c r="B219" s="59" t="s">
        <v>250</v>
      </c>
      <c r="C219" s="58">
        <v>133.9</v>
      </c>
      <c r="D219" s="58">
        <v>77.7</v>
      </c>
      <c r="E219" s="58">
        <v>6</v>
      </c>
      <c r="F219" s="9">
        <v>1960</v>
      </c>
      <c r="G219" s="9">
        <f t="shared" si="20"/>
        <v>52</v>
      </c>
      <c r="H219" s="9">
        <v>14.59</v>
      </c>
      <c r="I219" s="8" t="s">
        <v>21</v>
      </c>
      <c r="J219" s="2" t="s">
        <v>258</v>
      </c>
      <c r="K219" s="62">
        <f t="shared" si="21"/>
        <v>1133.643</v>
      </c>
    </row>
    <row r="220" spans="1:11" ht="15.75" customHeight="1">
      <c r="A220" s="21">
        <v>21</v>
      </c>
      <c r="B220" s="52" t="s">
        <v>251</v>
      </c>
      <c r="C220" s="53">
        <v>207</v>
      </c>
      <c r="D220" s="53">
        <v>140.8</v>
      </c>
      <c r="E220" s="53">
        <v>8</v>
      </c>
      <c r="F220" s="9">
        <v>1930</v>
      </c>
      <c r="G220" s="9">
        <f t="shared" si="20"/>
        <v>82</v>
      </c>
      <c r="H220" s="9">
        <v>14.59</v>
      </c>
      <c r="I220" s="8" t="s">
        <v>21</v>
      </c>
      <c r="J220" s="2" t="s">
        <v>258</v>
      </c>
      <c r="K220" s="62">
        <f t="shared" si="21"/>
        <v>2054.272</v>
      </c>
    </row>
    <row r="221" spans="1:11" ht="15.75" customHeight="1">
      <c r="A221" s="21">
        <v>22</v>
      </c>
      <c r="B221" s="52" t="s">
        <v>252</v>
      </c>
      <c r="C221" s="53">
        <v>248.2</v>
      </c>
      <c r="D221" s="53">
        <v>172.7</v>
      </c>
      <c r="E221" s="53">
        <v>8</v>
      </c>
      <c r="F221" s="9">
        <v>1930</v>
      </c>
      <c r="G221" s="9">
        <f t="shared" si="20"/>
        <v>82</v>
      </c>
      <c r="H221" s="9">
        <v>28.95</v>
      </c>
      <c r="I221" s="8" t="s">
        <v>20</v>
      </c>
      <c r="J221" s="2" t="s">
        <v>258</v>
      </c>
      <c r="K221" s="62">
        <f t="shared" si="21"/>
        <v>4999.665</v>
      </c>
    </row>
    <row r="222" spans="1:11" ht="15.75" customHeight="1">
      <c r="A222" s="21">
        <v>23</v>
      </c>
      <c r="B222" s="52" t="s">
        <v>253</v>
      </c>
      <c r="C222" s="53">
        <v>204.5</v>
      </c>
      <c r="D222" s="53">
        <v>151.3</v>
      </c>
      <c r="E222" s="53">
        <v>8</v>
      </c>
      <c r="F222" s="9">
        <v>1930</v>
      </c>
      <c r="G222" s="9">
        <f t="shared" si="20"/>
        <v>82</v>
      </c>
      <c r="H222" s="9">
        <f>H221</f>
        <v>28.95</v>
      </c>
      <c r="I222" s="8" t="s">
        <v>20</v>
      </c>
      <c r="J222" s="2" t="s">
        <v>258</v>
      </c>
      <c r="K222" s="62">
        <f t="shared" si="21"/>
        <v>4380.135</v>
      </c>
    </row>
    <row r="223" spans="1:11" ht="15.75" customHeight="1">
      <c r="A223" s="21">
        <v>24</v>
      </c>
      <c r="B223" s="59" t="s">
        <v>254</v>
      </c>
      <c r="C223" s="58">
        <v>247</v>
      </c>
      <c r="D223" s="58">
        <v>168.3</v>
      </c>
      <c r="E223" s="58">
        <v>5</v>
      </c>
      <c r="F223" s="9">
        <v>1940</v>
      </c>
      <c r="G223" s="9">
        <f t="shared" si="20"/>
        <v>72</v>
      </c>
      <c r="H223" s="9">
        <f>H222</f>
        <v>28.95</v>
      </c>
      <c r="I223" s="8" t="s">
        <v>20</v>
      </c>
      <c r="J223" s="2" t="s">
        <v>103</v>
      </c>
      <c r="K223" s="62">
        <f t="shared" si="21"/>
        <v>4872.285</v>
      </c>
    </row>
    <row r="224" spans="1:11" ht="15.75" customHeight="1">
      <c r="A224" s="21">
        <v>25</v>
      </c>
      <c r="B224" s="52" t="s">
        <v>255</v>
      </c>
      <c r="C224" s="53">
        <v>243.9</v>
      </c>
      <c r="D224" s="53">
        <v>157.8</v>
      </c>
      <c r="E224" s="53">
        <v>8</v>
      </c>
      <c r="F224" s="9">
        <v>1933</v>
      </c>
      <c r="G224" s="9">
        <f t="shared" si="20"/>
        <v>79</v>
      </c>
      <c r="H224" s="9">
        <v>22.53</v>
      </c>
      <c r="I224" s="8" t="s">
        <v>152</v>
      </c>
      <c r="J224" s="2" t="s">
        <v>103</v>
      </c>
      <c r="K224" s="62">
        <f t="shared" si="21"/>
        <v>3555.2340000000004</v>
      </c>
    </row>
    <row r="225" spans="1:11" ht="15.75" customHeight="1">
      <c r="A225" s="21">
        <v>26</v>
      </c>
      <c r="B225" s="52" t="s">
        <v>256</v>
      </c>
      <c r="C225" s="53">
        <v>254.9</v>
      </c>
      <c r="D225" s="53">
        <v>178</v>
      </c>
      <c r="E225" s="53">
        <v>7</v>
      </c>
      <c r="F225" s="9">
        <v>1934</v>
      </c>
      <c r="G225" s="9">
        <f t="shared" si="20"/>
        <v>78</v>
      </c>
      <c r="H225" s="9">
        <v>28.95</v>
      </c>
      <c r="I225" s="8" t="s">
        <v>20</v>
      </c>
      <c r="J225" s="2" t="s">
        <v>258</v>
      </c>
      <c r="K225" s="62">
        <f t="shared" si="21"/>
        <v>5153.099999999999</v>
      </c>
    </row>
    <row r="226" spans="1:11" ht="15.75" customHeight="1">
      <c r="A226" s="21">
        <v>27</v>
      </c>
      <c r="B226" s="59" t="s">
        <v>257</v>
      </c>
      <c r="C226" s="58">
        <v>362.3</v>
      </c>
      <c r="D226" s="58">
        <v>235.4</v>
      </c>
      <c r="E226" s="58">
        <v>10</v>
      </c>
      <c r="F226" s="9">
        <v>1948</v>
      </c>
      <c r="G226" s="9">
        <f t="shared" si="20"/>
        <v>64</v>
      </c>
      <c r="H226" s="9">
        <v>14.59</v>
      </c>
      <c r="I226" s="8" t="s">
        <v>21</v>
      </c>
      <c r="J226" s="2" t="s">
        <v>103</v>
      </c>
      <c r="K226" s="62">
        <f t="shared" si="21"/>
        <v>3434.486</v>
      </c>
    </row>
    <row r="227" spans="1:11" s="5" customFormat="1" ht="15.75" customHeight="1" thickBot="1">
      <c r="A227" s="23"/>
      <c r="B227" s="24" t="s">
        <v>108</v>
      </c>
      <c r="C227" s="25">
        <f>SUM(C200:C226)</f>
        <v>7223.699999999999</v>
      </c>
      <c r="D227" s="25">
        <f>SUM(D200:D226)</f>
        <v>4669.9</v>
      </c>
      <c r="E227" s="25">
        <f>SUM(E200:E226)</f>
        <v>216</v>
      </c>
      <c r="F227" s="25"/>
      <c r="G227" s="25"/>
      <c r="H227" s="26"/>
      <c r="I227" s="27"/>
      <c r="J227" s="28"/>
      <c r="K227" s="29">
        <f>SUM(K200:K226)</f>
        <v>120987.17099999997</v>
      </c>
    </row>
    <row r="228" spans="1:11" s="11" customFormat="1" ht="33" customHeight="1" thickBot="1">
      <c r="A228" s="109" t="s">
        <v>376</v>
      </c>
      <c r="B228" s="110"/>
      <c r="C228" s="110"/>
      <c r="D228" s="110"/>
      <c r="E228" s="110"/>
      <c r="F228" s="110"/>
      <c r="G228" s="110"/>
      <c r="H228" s="110"/>
      <c r="I228" s="110"/>
      <c r="J228" s="110"/>
      <c r="K228" s="111"/>
    </row>
    <row r="229" spans="1:11" ht="15.75" customHeight="1">
      <c r="A229" s="112" t="s">
        <v>1</v>
      </c>
      <c r="B229" s="120" t="s">
        <v>2</v>
      </c>
      <c r="C229" s="121" t="s">
        <v>3</v>
      </c>
      <c r="D229" s="122"/>
      <c r="E229" s="120" t="s">
        <v>4</v>
      </c>
      <c r="F229" s="120" t="s">
        <v>40</v>
      </c>
      <c r="G229" s="123" t="s">
        <v>12</v>
      </c>
      <c r="H229" s="123" t="s">
        <v>19</v>
      </c>
      <c r="I229" s="123" t="s">
        <v>18</v>
      </c>
      <c r="J229" s="124" t="s">
        <v>11</v>
      </c>
      <c r="K229" s="125" t="s">
        <v>41</v>
      </c>
    </row>
    <row r="230" spans="1:11" ht="15.75" customHeight="1">
      <c r="A230" s="113"/>
      <c r="B230" s="99"/>
      <c r="C230" s="85" t="s">
        <v>7</v>
      </c>
      <c r="D230" s="85" t="s">
        <v>116</v>
      </c>
      <c r="E230" s="100"/>
      <c r="F230" s="99"/>
      <c r="G230" s="89"/>
      <c r="H230" s="89"/>
      <c r="I230" s="89"/>
      <c r="J230" s="102"/>
      <c r="K230" s="128"/>
    </row>
    <row r="231" spans="1:11" ht="15.75" customHeight="1">
      <c r="A231" s="114"/>
      <c r="B231" s="86"/>
      <c r="C231" s="86"/>
      <c r="D231" s="87"/>
      <c r="E231" s="87"/>
      <c r="F231" s="86"/>
      <c r="G231" s="90"/>
      <c r="H231" s="90"/>
      <c r="I231" s="90"/>
      <c r="J231" s="103"/>
      <c r="K231" s="129"/>
    </row>
    <row r="232" spans="1:11" s="11" customFormat="1" ht="15.75" customHeight="1">
      <c r="A232" s="67">
        <v>1</v>
      </c>
      <c r="B232" s="1" t="s">
        <v>260</v>
      </c>
      <c r="C232" s="51">
        <v>1343.1</v>
      </c>
      <c r="D232" s="51">
        <v>795.3</v>
      </c>
      <c r="E232" s="51">
        <v>27</v>
      </c>
      <c r="F232" s="9">
        <v>1971</v>
      </c>
      <c r="G232" s="9">
        <f>2012-F232</f>
        <v>41</v>
      </c>
      <c r="H232" s="69">
        <v>28.95</v>
      </c>
      <c r="I232" s="69">
        <v>1</v>
      </c>
      <c r="J232" s="2" t="s">
        <v>230</v>
      </c>
      <c r="K232" s="71">
        <f>D232*H232</f>
        <v>23023.934999999998</v>
      </c>
    </row>
    <row r="233" spans="1:11" s="11" customFormat="1" ht="15.75" customHeight="1">
      <c r="A233" s="67">
        <v>2</v>
      </c>
      <c r="B233" s="1" t="s">
        <v>261</v>
      </c>
      <c r="C233" s="51">
        <v>634.7</v>
      </c>
      <c r="D233" s="51">
        <v>382.9</v>
      </c>
      <c r="E233" s="51">
        <v>12</v>
      </c>
      <c r="F233" s="9">
        <v>1982</v>
      </c>
      <c r="G233" s="9">
        <f aca="true" t="shared" si="22" ref="G233:G245">2012-F233</f>
        <v>30</v>
      </c>
      <c r="H233" s="69">
        <v>28.95</v>
      </c>
      <c r="I233" s="69">
        <v>1</v>
      </c>
      <c r="J233" s="2" t="s">
        <v>230</v>
      </c>
      <c r="K233" s="71">
        <f aca="true" t="shared" si="23" ref="K233:K296">D233*H233</f>
        <v>11084.955</v>
      </c>
    </row>
    <row r="234" spans="1:11" s="11" customFormat="1" ht="15.75" customHeight="1">
      <c r="A234" s="67">
        <v>3</v>
      </c>
      <c r="B234" s="1" t="s">
        <v>262</v>
      </c>
      <c r="C234" s="51">
        <v>880.1</v>
      </c>
      <c r="D234" s="51">
        <v>515.5</v>
      </c>
      <c r="E234" s="51">
        <v>18</v>
      </c>
      <c r="F234" s="9">
        <v>1977</v>
      </c>
      <c r="G234" s="9">
        <f t="shared" si="22"/>
        <v>35</v>
      </c>
      <c r="H234" s="69">
        <v>28.95</v>
      </c>
      <c r="I234" s="69">
        <v>1</v>
      </c>
      <c r="J234" s="2" t="s">
        <v>230</v>
      </c>
      <c r="K234" s="71">
        <f t="shared" si="23"/>
        <v>14923.725</v>
      </c>
    </row>
    <row r="235" spans="1:11" s="11" customFormat="1" ht="15.75" customHeight="1">
      <c r="A235" s="67">
        <v>4</v>
      </c>
      <c r="B235" s="1" t="s">
        <v>263</v>
      </c>
      <c r="C235" s="51">
        <v>861.5</v>
      </c>
      <c r="D235" s="51">
        <v>515.4</v>
      </c>
      <c r="E235" s="51">
        <v>18</v>
      </c>
      <c r="F235" s="9">
        <v>1978</v>
      </c>
      <c r="G235" s="9">
        <f t="shared" si="22"/>
        <v>34</v>
      </c>
      <c r="H235" s="69">
        <v>28.95</v>
      </c>
      <c r="I235" s="69">
        <v>1</v>
      </c>
      <c r="J235" s="2" t="s">
        <v>111</v>
      </c>
      <c r="K235" s="71">
        <f t="shared" si="23"/>
        <v>14920.829999999998</v>
      </c>
    </row>
    <row r="236" spans="1:11" s="11" customFormat="1" ht="15.75" customHeight="1">
      <c r="A236" s="67">
        <v>5</v>
      </c>
      <c r="B236" s="1" t="s">
        <v>264</v>
      </c>
      <c r="C236" s="51">
        <v>636.2</v>
      </c>
      <c r="D236" s="51">
        <v>385.9</v>
      </c>
      <c r="E236" s="51">
        <v>12</v>
      </c>
      <c r="F236" s="9">
        <v>1981</v>
      </c>
      <c r="G236" s="9">
        <f t="shared" si="22"/>
        <v>31</v>
      </c>
      <c r="H236" s="69">
        <f>H235</f>
        <v>28.95</v>
      </c>
      <c r="I236" s="69">
        <v>1</v>
      </c>
      <c r="J236" s="2" t="s">
        <v>230</v>
      </c>
      <c r="K236" s="71">
        <f t="shared" si="23"/>
        <v>11171.804999999998</v>
      </c>
    </row>
    <row r="237" spans="1:11" s="11" customFormat="1" ht="15.75" customHeight="1">
      <c r="A237" s="67">
        <v>6</v>
      </c>
      <c r="B237" s="1" t="s">
        <v>265</v>
      </c>
      <c r="C237" s="51">
        <v>641.9</v>
      </c>
      <c r="D237" s="51">
        <v>388.3</v>
      </c>
      <c r="E237" s="51">
        <v>12</v>
      </c>
      <c r="F237" s="9">
        <v>1979</v>
      </c>
      <c r="G237" s="9">
        <f t="shared" si="22"/>
        <v>33</v>
      </c>
      <c r="H237" s="69">
        <f>H236</f>
        <v>28.95</v>
      </c>
      <c r="I237" s="69">
        <v>1</v>
      </c>
      <c r="J237" s="2" t="s">
        <v>365</v>
      </c>
      <c r="K237" s="71">
        <f t="shared" si="23"/>
        <v>11241.285</v>
      </c>
    </row>
    <row r="238" spans="1:11" s="11" customFormat="1" ht="15.75" customHeight="1">
      <c r="A238" s="67">
        <v>7</v>
      </c>
      <c r="B238" s="1" t="s">
        <v>266</v>
      </c>
      <c r="C238" s="51">
        <v>645.3</v>
      </c>
      <c r="D238" s="51">
        <v>390.7</v>
      </c>
      <c r="E238" s="51">
        <v>12</v>
      </c>
      <c r="F238" s="9">
        <v>1980</v>
      </c>
      <c r="G238" s="9">
        <f t="shared" si="22"/>
        <v>32</v>
      </c>
      <c r="H238" s="69">
        <f>H237</f>
        <v>28.95</v>
      </c>
      <c r="I238" s="69">
        <v>1</v>
      </c>
      <c r="J238" s="2" t="s">
        <v>365</v>
      </c>
      <c r="K238" s="71">
        <f t="shared" si="23"/>
        <v>11310.765</v>
      </c>
    </row>
    <row r="239" spans="1:11" s="11" customFormat="1" ht="15.75" customHeight="1">
      <c r="A239" s="67">
        <v>8</v>
      </c>
      <c r="B239" s="1" t="s">
        <v>267</v>
      </c>
      <c r="C239" s="51">
        <v>146.6</v>
      </c>
      <c r="D239" s="51">
        <v>96.4</v>
      </c>
      <c r="E239" s="51">
        <v>5</v>
      </c>
      <c r="F239" s="9">
        <v>1959</v>
      </c>
      <c r="G239" s="9">
        <f t="shared" si="22"/>
        <v>53</v>
      </c>
      <c r="H239" s="69">
        <v>14.59</v>
      </c>
      <c r="I239" s="69">
        <v>4</v>
      </c>
      <c r="J239" s="2" t="s">
        <v>207</v>
      </c>
      <c r="K239" s="71">
        <f t="shared" si="23"/>
        <v>1406.476</v>
      </c>
    </row>
    <row r="240" spans="1:11" s="11" customFormat="1" ht="15.75" customHeight="1">
      <c r="A240" s="67">
        <v>9</v>
      </c>
      <c r="B240" s="52" t="s">
        <v>268</v>
      </c>
      <c r="C240" s="53">
        <v>150.3</v>
      </c>
      <c r="D240" s="53">
        <v>87.4</v>
      </c>
      <c r="E240" s="53">
        <v>6</v>
      </c>
      <c r="F240" s="9">
        <v>1966</v>
      </c>
      <c r="G240" s="9">
        <f t="shared" si="22"/>
        <v>46</v>
      </c>
      <c r="H240" s="69">
        <f>H239</f>
        <v>14.59</v>
      </c>
      <c r="I240" s="69">
        <v>4</v>
      </c>
      <c r="J240" s="2" t="s">
        <v>207</v>
      </c>
      <c r="K240" s="71">
        <f t="shared" si="23"/>
        <v>1275.1660000000002</v>
      </c>
    </row>
    <row r="241" spans="1:11" s="11" customFormat="1" ht="15.75" customHeight="1">
      <c r="A241" s="67">
        <v>10</v>
      </c>
      <c r="B241" s="52" t="s">
        <v>269</v>
      </c>
      <c r="C241" s="53">
        <v>155</v>
      </c>
      <c r="D241" s="53">
        <v>91.3</v>
      </c>
      <c r="E241" s="53">
        <v>6</v>
      </c>
      <c r="F241" s="9">
        <v>1966</v>
      </c>
      <c r="G241" s="9">
        <f t="shared" si="22"/>
        <v>46</v>
      </c>
      <c r="H241" s="69">
        <f>H240</f>
        <v>14.59</v>
      </c>
      <c r="I241" s="69">
        <v>4</v>
      </c>
      <c r="J241" s="2" t="s">
        <v>207</v>
      </c>
      <c r="K241" s="71">
        <f t="shared" si="23"/>
        <v>1332.067</v>
      </c>
    </row>
    <row r="242" spans="1:11" s="11" customFormat="1" ht="15.75" customHeight="1">
      <c r="A242" s="67">
        <v>11</v>
      </c>
      <c r="B242" s="52" t="s">
        <v>270</v>
      </c>
      <c r="C242" s="53">
        <v>161.1</v>
      </c>
      <c r="D242" s="53">
        <v>96.9</v>
      </c>
      <c r="E242" s="53">
        <v>6</v>
      </c>
      <c r="F242" s="9">
        <v>1968</v>
      </c>
      <c r="G242" s="9">
        <f t="shared" si="22"/>
        <v>44</v>
      </c>
      <c r="H242" s="69">
        <f>H241</f>
        <v>14.59</v>
      </c>
      <c r="I242" s="69">
        <v>4</v>
      </c>
      <c r="J242" s="2" t="s">
        <v>207</v>
      </c>
      <c r="K242" s="71">
        <f t="shared" si="23"/>
        <v>1413.771</v>
      </c>
    </row>
    <row r="243" spans="1:11" s="11" customFormat="1" ht="15.75" customHeight="1">
      <c r="A243" s="67">
        <v>12</v>
      </c>
      <c r="B243" s="52" t="s">
        <v>271</v>
      </c>
      <c r="C243" s="53">
        <v>165.7</v>
      </c>
      <c r="D243" s="53">
        <v>125.4</v>
      </c>
      <c r="E243" s="53">
        <v>6</v>
      </c>
      <c r="F243" s="9">
        <v>1970</v>
      </c>
      <c r="G243" s="9">
        <f t="shared" si="22"/>
        <v>42</v>
      </c>
      <c r="H243" s="69">
        <v>28.95</v>
      </c>
      <c r="I243" s="69">
        <v>1</v>
      </c>
      <c r="J243" s="2" t="s">
        <v>103</v>
      </c>
      <c r="K243" s="71">
        <f t="shared" si="23"/>
        <v>3630.33</v>
      </c>
    </row>
    <row r="244" spans="1:11" s="11" customFormat="1" ht="15.75" customHeight="1">
      <c r="A244" s="67">
        <v>13</v>
      </c>
      <c r="B244" s="52" t="s">
        <v>272</v>
      </c>
      <c r="C244" s="53">
        <v>152.3</v>
      </c>
      <c r="D244" s="53">
        <v>87</v>
      </c>
      <c r="E244" s="53">
        <v>6</v>
      </c>
      <c r="F244" s="9">
        <v>1958</v>
      </c>
      <c r="G244" s="9">
        <f t="shared" si="22"/>
        <v>54</v>
      </c>
      <c r="H244" s="69">
        <v>28.95</v>
      </c>
      <c r="I244" s="69">
        <v>1</v>
      </c>
      <c r="J244" s="2" t="s">
        <v>103</v>
      </c>
      <c r="K244" s="71">
        <f t="shared" si="23"/>
        <v>2518.65</v>
      </c>
    </row>
    <row r="245" spans="1:11" s="11" customFormat="1" ht="15.75" customHeight="1">
      <c r="A245" s="67">
        <v>14</v>
      </c>
      <c r="B245" s="52" t="s">
        <v>273</v>
      </c>
      <c r="C245" s="53">
        <v>190.1</v>
      </c>
      <c r="D245" s="53">
        <v>124.8</v>
      </c>
      <c r="E245" s="53">
        <v>6</v>
      </c>
      <c r="F245" s="9">
        <v>1940</v>
      </c>
      <c r="G245" s="9">
        <f t="shared" si="22"/>
        <v>72</v>
      </c>
      <c r="H245" s="69">
        <v>14.59</v>
      </c>
      <c r="I245" s="69">
        <v>4</v>
      </c>
      <c r="J245" s="2" t="s">
        <v>103</v>
      </c>
      <c r="K245" s="71">
        <f t="shared" si="23"/>
        <v>1820.8319999999999</v>
      </c>
    </row>
    <row r="246" spans="1:11" s="11" customFormat="1" ht="15.75" customHeight="1">
      <c r="A246" s="67">
        <v>15</v>
      </c>
      <c r="B246" s="52" t="s">
        <v>274</v>
      </c>
      <c r="C246" s="53">
        <v>101.5</v>
      </c>
      <c r="D246" s="53">
        <v>67.4</v>
      </c>
      <c r="E246" s="53">
        <v>3</v>
      </c>
      <c r="F246" s="9">
        <v>1973</v>
      </c>
      <c r="G246" s="9">
        <v>39</v>
      </c>
      <c r="H246" s="69">
        <v>14.59</v>
      </c>
      <c r="I246" s="69">
        <v>4</v>
      </c>
      <c r="J246" s="2" t="s">
        <v>103</v>
      </c>
      <c r="K246" s="71">
        <f t="shared" si="23"/>
        <v>983.3660000000001</v>
      </c>
    </row>
    <row r="247" spans="1:11" s="11" customFormat="1" ht="15.75" customHeight="1">
      <c r="A247" s="67">
        <v>16</v>
      </c>
      <c r="B247" s="52" t="s">
        <v>275</v>
      </c>
      <c r="C247" s="53">
        <v>77</v>
      </c>
      <c r="D247" s="53">
        <v>55.8</v>
      </c>
      <c r="E247" s="53">
        <v>2</v>
      </c>
      <c r="F247" s="9">
        <v>1970</v>
      </c>
      <c r="G247" s="9">
        <v>42</v>
      </c>
      <c r="H247" s="69">
        <v>22.53</v>
      </c>
      <c r="I247" s="69">
        <v>3</v>
      </c>
      <c r="J247" s="2" t="s">
        <v>207</v>
      </c>
      <c r="K247" s="71">
        <f t="shared" si="23"/>
        <v>1257.174</v>
      </c>
    </row>
    <row r="248" spans="1:11" s="11" customFormat="1" ht="15.75" customHeight="1">
      <c r="A248" s="67">
        <v>17</v>
      </c>
      <c r="B248" s="52" t="s">
        <v>276</v>
      </c>
      <c r="C248" s="53">
        <v>75.9</v>
      </c>
      <c r="D248" s="53">
        <v>52.7</v>
      </c>
      <c r="E248" s="53">
        <v>2</v>
      </c>
      <c r="F248" s="9">
        <v>1936</v>
      </c>
      <c r="G248" s="9">
        <v>76</v>
      </c>
      <c r="H248" s="69">
        <v>28.95</v>
      </c>
      <c r="I248" s="69">
        <v>1</v>
      </c>
      <c r="J248" s="2" t="s">
        <v>207</v>
      </c>
      <c r="K248" s="71">
        <f t="shared" si="23"/>
        <v>1525.665</v>
      </c>
    </row>
    <row r="249" spans="1:11" s="11" customFormat="1" ht="15.75" customHeight="1">
      <c r="A249" s="67">
        <v>18</v>
      </c>
      <c r="B249" s="52" t="s">
        <v>277</v>
      </c>
      <c r="C249" s="53">
        <v>115.4</v>
      </c>
      <c r="D249" s="53">
        <v>80.7</v>
      </c>
      <c r="E249" s="53">
        <v>2</v>
      </c>
      <c r="F249" s="9">
        <v>1990</v>
      </c>
      <c r="G249" s="9">
        <v>22</v>
      </c>
      <c r="H249" s="69">
        <v>28.95</v>
      </c>
      <c r="I249" s="69">
        <v>1</v>
      </c>
      <c r="J249" s="2" t="s">
        <v>103</v>
      </c>
      <c r="K249" s="71">
        <f t="shared" si="23"/>
        <v>2336.265</v>
      </c>
    </row>
    <row r="250" spans="1:11" s="11" customFormat="1" ht="15.75" customHeight="1">
      <c r="A250" s="67">
        <v>19</v>
      </c>
      <c r="B250" s="52" t="s">
        <v>278</v>
      </c>
      <c r="C250" s="53">
        <v>99.3</v>
      </c>
      <c r="D250" s="53">
        <v>71.3</v>
      </c>
      <c r="E250" s="53">
        <v>4</v>
      </c>
      <c r="F250" s="9">
        <v>1944</v>
      </c>
      <c r="G250" s="9">
        <v>68</v>
      </c>
      <c r="H250" s="69">
        <v>14.59</v>
      </c>
      <c r="I250" s="69">
        <v>4</v>
      </c>
      <c r="J250" s="2" t="s">
        <v>103</v>
      </c>
      <c r="K250" s="71">
        <f t="shared" si="23"/>
        <v>1040.267</v>
      </c>
    </row>
    <row r="251" spans="1:11" s="11" customFormat="1" ht="15.75" customHeight="1">
      <c r="A251" s="67">
        <v>20</v>
      </c>
      <c r="B251" s="52" t="s">
        <v>279</v>
      </c>
      <c r="C251" s="53">
        <v>119</v>
      </c>
      <c r="D251" s="53">
        <v>72.5</v>
      </c>
      <c r="E251" s="53">
        <v>4</v>
      </c>
      <c r="F251" s="9">
        <v>1963</v>
      </c>
      <c r="G251" s="9">
        <v>49</v>
      </c>
      <c r="H251" s="69">
        <f>H250</f>
        <v>14.59</v>
      </c>
      <c r="I251" s="69">
        <v>4</v>
      </c>
      <c r="J251" s="2" t="s">
        <v>103</v>
      </c>
      <c r="K251" s="71">
        <f t="shared" si="23"/>
        <v>1057.775</v>
      </c>
    </row>
    <row r="252" spans="1:11" s="11" customFormat="1" ht="15.75" customHeight="1">
      <c r="A252" s="67">
        <v>21</v>
      </c>
      <c r="B252" s="52" t="s">
        <v>280</v>
      </c>
      <c r="C252" s="53">
        <v>101.7</v>
      </c>
      <c r="D252" s="53">
        <v>67.6</v>
      </c>
      <c r="E252" s="53">
        <v>2</v>
      </c>
      <c r="F252" s="9">
        <v>1983</v>
      </c>
      <c r="G252" s="9">
        <v>29</v>
      </c>
      <c r="H252" s="69">
        <f aca="true" t="shared" si="24" ref="H252:H257">H251</f>
        <v>14.59</v>
      </c>
      <c r="I252" s="69">
        <v>4</v>
      </c>
      <c r="J252" s="2" t="s">
        <v>103</v>
      </c>
      <c r="K252" s="71">
        <f t="shared" si="23"/>
        <v>986.2839999999999</v>
      </c>
    </row>
    <row r="253" spans="1:11" s="11" customFormat="1" ht="15.75" customHeight="1">
      <c r="A253" s="67">
        <v>22</v>
      </c>
      <c r="B253" s="52" t="s">
        <v>281</v>
      </c>
      <c r="C253" s="53">
        <v>115.7</v>
      </c>
      <c r="D253" s="53">
        <v>83.4</v>
      </c>
      <c r="E253" s="53">
        <v>3</v>
      </c>
      <c r="F253" s="9">
        <v>1985</v>
      </c>
      <c r="G253" s="9">
        <v>27</v>
      </c>
      <c r="H253" s="69">
        <f t="shared" si="24"/>
        <v>14.59</v>
      </c>
      <c r="I253" s="69">
        <v>4</v>
      </c>
      <c r="J253" s="2" t="s">
        <v>103</v>
      </c>
      <c r="K253" s="71">
        <f t="shared" si="23"/>
        <v>1216.806</v>
      </c>
    </row>
    <row r="254" spans="1:11" s="11" customFormat="1" ht="15.75" customHeight="1">
      <c r="A254" s="67">
        <v>23</v>
      </c>
      <c r="B254" s="52" t="s">
        <v>282</v>
      </c>
      <c r="C254" s="53">
        <v>109.4</v>
      </c>
      <c r="D254" s="53">
        <v>58.5</v>
      </c>
      <c r="E254" s="53">
        <v>3</v>
      </c>
      <c r="F254" s="9">
        <v>1962</v>
      </c>
      <c r="G254" s="9">
        <v>50</v>
      </c>
      <c r="H254" s="69">
        <f t="shared" si="24"/>
        <v>14.59</v>
      </c>
      <c r="I254" s="69">
        <v>4</v>
      </c>
      <c r="J254" s="2" t="s">
        <v>103</v>
      </c>
      <c r="K254" s="71">
        <f t="shared" si="23"/>
        <v>853.515</v>
      </c>
    </row>
    <row r="255" spans="1:11" s="11" customFormat="1" ht="15.75" customHeight="1">
      <c r="A255" s="67">
        <v>24</v>
      </c>
      <c r="B255" s="52" t="s">
        <v>283</v>
      </c>
      <c r="C255" s="53">
        <v>94.6</v>
      </c>
      <c r="D255" s="53">
        <v>68.4</v>
      </c>
      <c r="E255" s="53">
        <v>3</v>
      </c>
      <c r="F255" s="9">
        <v>1966</v>
      </c>
      <c r="G255" s="9">
        <v>46</v>
      </c>
      <c r="H255" s="69">
        <f t="shared" si="24"/>
        <v>14.59</v>
      </c>
      <c r="I255" s="69">
        <v>4</v>
      </c>
      <c r="J255" s="2" t="s">
        <v>103</v>
      </c>
      <c r="K255" s="71">
        <f t="shared" si="23"/>
        <v>997.956</v>
      </c>
    </row>
    <row r="256" spans="1:11" s="11" customFormat="1" ht="15.75" customHeight="1">
      <c r="A256" s="67">
        <v>25</v>
      </c>
      <c r="B256" s="52" t="s">
        <v>284</v>
      </c>
      <c r="C256" s="53">
        <v>101.2</v>
      </c>
      <c r="D256" s="53">
        <v>76.3</v>
      </c>
      <c r="E256" s="53">
        <v>2</v>
      </c>
      <c r="F256" s="9">
        <v>1959</v>
      </c>
      <c r="G256" s="9">
        <v>53</v>
      </c>
      <c r="H256" s="69">
        <f t="shared" si="24"/>
        <v>14.59</v>
      </c>
      <c r="I256" s="69">
        <v>4</v>
      </c>
      <c r="J256" s="2" t="s">
        <v>103</v>
      </c>
      <c r="K256" s="71">
        <f t="shared" si="23"/>
        <v>1113.2169999999999</v>
      </c>
    </row>
    <row r="257" spans="1:11" s="11" customFormat="1" ht="15.75" customHeight="1">
      <c r="A257" s="67">
        <v>26</v>
      </c>
      <c r="B257" s="52" t="s">
        <v>285</v>
      </c>
      <c r="C257" s="53">
        <v>187.1</v>
      </c>
      <c r="D257" s="53">
        <v>141.1</v>
      </c>
      <c r="E257" s="53">
        <v>4</v>
      </c>
      <c r="F257" s="9">
        <v>1973</v>
      </c>
      <c r="G257" s="9">
        <v>39</v>
      </c>
      <c r="H257" s="69">
        <f t="shared" si="24"/>
        <v>14.59</v>
      </c>
      <c r="I257" s="69">
        <v>4</v>
      </c>
      <c r="J257" s="2" t="s">
        <v>103</v>
      </c>
      <c r="K257" s="71">
        <f t="shared" si="23"/>
        <v>2058.649</v>
      </c>
    </row>
    <row r="258" spans="1:11" s="11" customFormat="1" ht="15.75" customHeight="1">
      <c r="A258" s="67">
        <v>27</v>
      </c>
      <c r="B258" s="52" t="s">
        <v>286</v>
      </c>
      <c r="C258" s="53">
        <v>213.8</v>
      </c>
      <c r="D258" s="53">
        <v>103.2</v>
      </c>
      <c r="E258" s="53">
        <v>3</v>
      </c>
      <c r="F258" s="9">
        <v>1992</v>
      </c>
      <c r="G258" s="9">
        <v>20</v>
      </c>
      <c r="H258" s="69">
        <v>28.95</v>
      </c>
      <c r="I258" s="69">
        <v>1</v>
      </c>
      <c r="J258" s="2" t="s">
        <v>103</v>
      </c>
      <c r="K258" s="71">
        <f t="shared" si="23"/>
        <v>2987.64</v>
      </c>
    </row>
    <row r="259" spans="1:11" s="11" customFormat="1" ht="15.75" customHeight="1">
      <c r="A259" s="67">
        <v>28</v>
      </c>
      <c r="B259" s="52" t="s">
        <v>287</v>
      </c>
      <c r="C259" s="53">
        <v>139.2</v>
      </c>
      <c r="D259" s="53">
        <v>104.8</v>
      </c>
      <c r="E259" s="53">
        <v>3</v>
      </c>
      <c r="F259" s="9">
        <v>1960</v>
      </c>
      <c r="G259" s="9">
        <v>52</v>
      </c>
      <c r="H259" s="69">
        <v>14.59</v>
      </c>
      <c r="I259" s="69">
        <v>3</v>
      </c>
      <c r="J259" s="2" t="s">
        <v>103</v>
      </c>
      <c r="K259" s="71">
        <f t="shared" si="23"/>
        <v>1529.032</v>
      </c>
    </row>
    <row r="260" spans="1:11" s="11" customFormat="1" ht="15.75" customHeight="1">
      <c r="A260" s="67">
        <v>29</v>
      </c>
      <c r="B260" s="52" t="s">
        <v>288</v>
      </c>
      <c r="C260" s="53">
        <v>81</v>
      </c>
      <c r="D260" s="53">
        <v>53.7</v>
      </c>
      <c r="E260" s="53">
        <v>3</v>
      </c>
      <c r="F260" s="9">
        <v>1958</v>
      </c>
      <c r="G260" s="9">
        <v>54</v>
      </c>
      <c r="H260" s="69">
        <v>28.95</v>
      </c>
      <c r="I260" s="69">
        <v>1</v>
      </c>
      <c r="J260" s="2" t="s">
        <v>366</v>
      </c>
      <c r="K260" s="71">
        <f t="shared" si="23"/>
        <v>1554.615</v>
      </c>
    </row>
    <row r="261" spans="1:11" s="11" customFormat="1" ht="15.75" customHeight="1">
      <c r="A261" s="67">
        <v>30</v>
      </c>
      <c r="B261" s="52" t="s">
        <v>289</v>
      </c>
      <c r="C261" s="53">
        <v>85.4</v>
      </c>
      <c r="D261" s="53">
        <v>68.7</v>
      </c>
      <c r="E261" s="53">
        <v>2</v>
      </c>
      <c r="F261" s="9">
        <v>1957</v>
      </c>
      <c r="G261" s="9">
        <v>55</v>
      </c>
      <c r="H261" s="69">
        <v>14.59</v>
      </c>
      <c r="I261" s="69">
        <v>4</v>
      </c>
      <c r="J261" s="2" t="s">
        <v>366</v>
      </c>
      <c r="K261" s="71">
        <f t="shared" si="23"/>
        <v>1002.3330000000001</v>
      </c>
    </row>
    <row r="262" spans="1:11" s="11" customFormat="1" ht="15.75" customHeight="1">
      <c r="A262" s="67">
        <v>31</v>
      </c>
      <c r="B262" s="52" t="s">
        <v>290</v>
      </c>
      <c r="C262" s="53">
        <v>63.5</v>
      </c>
      <c r="D262" s="53">
        <v>33.6</v>
      </c>
      <c r="E262" s="53">
        <v>2</v>
      </c>
      <c r="F262" s="9">
        <v>1958</v>
      </c>
      <c r="G262" s="9">
        <v>54</v>
      </c>
      <c r="H262" s="69">
        <v>22.53</v>
      </c>
      <c r="I262" s="69">
        <v>3</v>
      </c>
      <c r="J262" s="2" t="s">
        <v>366</v>
      </c>
      <c r="K262" s="71">
        <f t="shared" si="23"/>
        <v>757.008</v>
      </c>
    </row>
    <row r="263" spans="1:11" s="11" customFormat="1" ht="15.75" customHeight="1">
      <c r="A263" s="67">
        <v>32</v>
      </c>
      <c r="B263" s="52" t="s">
        <v>291</v>
      </c>
      <c r="C263" s="53">
        <v>58.7</v>
      </c>
      <c r="D263" s="53">
        <v>46.8</v>
      </c>
      <c r="E263" s="53">
        <v>2</v>
      </c>
      <c r="F263" s="9">
        <v>1955</v>
      </c>
      <c r="G263" s="9">
        <v>57</v>
      </c>
      <c r="H263" s="69">
        <v>14.59</v>
      </c>
      <c r="I263" s="69">
        <v>4</v>
      </c>
      <c r="J263" s="2" t="s">
        <v>114</v>
      </c>
      <c r="K263" s="71">
        <f t="shared" si="23"/>
        <v>682.8119999999999</v>
      </c>
    </row>
    <row r="264" spans="1:11" s="11" customFormat="1" ht="15.75" customHeight="1">
      <c r="A264" s="67">
        <v>33</v>
      </c>
      <c r="B264" s="52" t="s">
        <v>292</v>
      </c>
      <c r="C264" s="53">
        <v>120.7</v>
      </c>
      <c r="D264" s="53">
        <v>83.8</v>
      </c>
      <c r="E264" s="53">
        <v>2</v>
      </c>
      <c r="F264" s="9">
        <v>1980</v>
      </c>
      <c r="G264" s="9">
        <v>32</v>
      </c>
      <c r="H264" s="69">
        <f>H263</f>
        <v>14.59</v>
      </c>
      <c r="I264" s="69">
        <v>4</v>
      </c>
      <c r="J264" s="2" t="s">
        <v>103</v>
      </c>
      <c r="K264" s="71">
        <f t="shared" si="23"/>
        <v>1222.642</v>
      </c>
    </row>
    <row r="265" spans="1:11" s="11" customFormat="1" ht="15.75" customHeight="1">
      <c r="A265" s="67">
        <v>34</v>
      </c>
      <c r="B265" s="52" t="s">
        <v>293</v>
      </c>
      <c r="C265" s="53">
        <v>190.3</v>
      </c>
      <c r="D265" s="53">
        <v>111.2</v>
      </c>
      <c r="E265" s="53">
        <v>4</v>
      </c>
      <c r="F265" s="9">
        <v>1968</v>
      </c>
      <c r="G265" s="9">
        <v>44</v>
      </c>
      <c r="H265" s="69">
        <f aca="true" t="shared" si="25" ref="H265:H277">H264</f>
        <v>14.59</v>
      </c>
      <c r="I265" s="69">
        <v>4</v>
      </c>
      <c r="J265" s="2" t="s">
        <v>114</v>
      </c>
      <c r="K265" s="71">
        <f t="shared" si="23"/>
        <v>1622.4080000000001</v>
      </c>
    </row>
    <row r="266" spans="1:11" s="11" customFormat="1" ht="15.75" customHeight="1">
      <c r="A266" s="67">
        <v>35</v>
      </c>
      <c r="B266" s="52" t="s">
        <v>173</v>
      </c>
      <c r="C266" s="53">
        <v>132.6</v>
      </c>
      <c r="D266" s="53">
        <v>81.2</v>
      </c>
      <c r="E266" s="53">
        <v>2</v>
      </c>
      <c r="F266" s="9">
        <v>1987</v>
      </c>
      <c r="G266" s="9">
        <v>25</v>
      </c>
      <c r="H266" s="69">
        <f t="shared" si="25"/>
        <v>14.59</v>
      </c>
      <c r="I266" s="69">
        <v>4</v>
      </c>
      <c r="J266" s="2" t="s">
        <v>114</v>
      </c>
      <c r="K266" s="71">
        <f t="shared" si="23"/>
        <v>1184.708</v>
      </c>
    </row>
    <row r="267" spans="1:11" s="11" customFormat="1" ht="15.75" customHeight="1">
      <c r="A267" s="67">
        <v>36</v>
      </c>
      <c r="B267" s="52" t="s">
        <v>174</v>
      </c>
      <c r="C267" s="53">
        <v>130.1</v>
      </c>
      <c r="D267" s="53">
        <v>77.8</v>
      </c>
      <c r="E267" s="53">
        <v>2</v>
      </c>
      <c r="F267" s="9">
        <v>1987</v>
      </c>
      <c r="G267" s="9">
        <v>25</v>
      </c>
      <c r="H267" s="69">
        <f t="shared" si="25"/>
        <v>14.59</v>
      </c>
      <c r="I267" s="69">
        <v>4</v>
      </c>
      <c r="J267" s="2" t="s">
        <v>114</v>
      </c>
      <c r="K267" s="71">
        <f t="shared" si="23"/>
        <v>1135.1019999999999</v>
      </c>
    </row>
    <row r="268" spans="1:11" s="11" customFormat="1" ht="15.75" customHeight="1">
      <c r="A268" s="68">
        <v>37</v>
      </c>
      <c r="B268" s="52" t="s">
        <v>294</v>
      </c>
      <c r="C268" s="53">
        <v>105.8</v>
      </c>
      <c r="D268" s="53">
        <v>80.6</v>
      </c>
      <c r="E268" s="53">
        <v>2</v>
      </c>
      <c r="F268" s="9">
        <v>1967</v>
      </c>
      <c r="G268" s="9">
        <v>45</v>
      </c>
      <c r="H268" s="69">
        <f t="shared" si="25"/>
        <v>14.59</v>
      </c>
      <c r="I268" s="8" t="s">
        <v>21</v>
      </c>
      <c r="J268" s="2" t="s">
        <v>207</v>
      </c>
      <c r="K268" s="71">
        <f t="shared" si="23"/>
        <v>1175.954</v>
      </c>
    </row>
    <row r="269" spans="1:11" s="11" customFormat="1" ht="15.75" customHeight="1">
      <c r="A269" s="68">
        <v>38</v>
      </c>
      <c r="B269" s="52" t="s">
        <v>295</v>
      </c>
      <c r="C269" s="53">
        <v>120.6</v>
      </c>
      <c r="D269" s="53">
        <v>88.6</v>
      </c>
      <c r="E269" s="53">
        <v>3</v>
      </c>
      <c r="F269" s="9">
        <v>1979</v>
      </c>
      <c r="G269" s="9">
        <v>33</v>
      </c>
      <c r="H269" s="69">
        <f t="shared" si="25"/>
        <v>14.59</v>
      </c>
      <c r="I269" s="8" t="s">
        <v>21</v>
      </c>
      <c r="J269" s="2" t="s">
        <v>103</v>
      </c>
      <c r="K269" s="71">
        <f t="shared" si="23"/>
        <v>1292.674</v>
      </c>
    </row>
    <row r="270" spans="1:11" s="11" customFormat="1" ht="15.75" customHeight="1">
      <c r="A270" s="68">
        <v>39</v>
      </c>
      <c r="B270" s="52" t="s">
        <v>296</v>
      </c>
      <c r="C270" s="53">
        <v>143.8</v>
      </c>
      <c r="D270" s="53">
        <v>97.8</v>
      </c>
      <c r="E270" s="53">
        <v>4</v>
      </c>
      <c r="F270" s="9">
        <v>1965</v>
      </c>
      <c r="G270" s="9">
        <v>47</v>
      </c>
      <c r="H270" s="69">
        <f t="shared" si="25"/>
        <v>14.59</v>
      </c>
      <c r="I270" s="8" t="s">
        <v>21</v>
      </c>
      <c r="J270" s="2" t="s">
        <v>207</v>
      </c>
      <c r="K270" s="71">
        <f t="shared" si="23"/>
        <v>1426.902</v>
      </c>
    </row>
    <row r="271" spans="1:11" s="11" customFormat="1" ht="15.75" customHeight="1">
      <c r="A271" s="68">
        <v>40</v>
      </c>
      <c r="B271" s="52" t="s">
        <v>297</v>
      </c>
      <c r="C271" s="53">
        <v>176.4</v>
      </c>
      <c r="D271" s="53">
        <v>129.6</v>
      </c>
      <c r="E271" s="53">
        <v>4</v>
      </c>
      <c r="F271" s="9">
        <v>1981</v>
      </c>
      <c r="G271" s="9">
        <v>31</v>
      </c>
      <c r="H271" s="69">
        <f t="shared" si="25"/>
        <v>14.59</v>
      </c>
      <c r="I271" s="8" t="s">
        <v>21</v>
      </c>
      <c r="J271" s="2" t="s">
        <v>103</v>
      </c>
      <c r="K271" s="71">
        <f t="shared" si="23"/>
        <v>1890.8639999999998</v>
      </c>
    </row>
    <row r="272" spans="1:11" s="11" customFormat="1" ht="15.75" customHeight="1">
      <c r="A272" s="68">
        <v>41</v>
      </c>
      <c r="B272" s="52" t="s">
        <v>298</v>
      </c>
      <c r="C272" s="53">
        <v>117.6</v>
      </c>
      <c r="D272" s="53">
        <v>65.7</v>
      </c>
      <c r="E272" s="53">
        <v>3</v>
      </c>
      <c r="F272" s="9">
        <v>1965</v>
      </c>
      <c r="G272" s="9">
        <v>47</v>
      </c>
      <c r="H272" s="69">
        <f t="shared" si="25"/>
        <v>14.59</v>
      </c>
      <c r="I272" s="8" t="s">
        <v>21</v>
      </c>
      <c r="J272" s="2" t="s">
        <v>109</v>
      </c>
      <c r="K272" s="71">
        <f t="shared" si="23"/>
        <v>958.563</v>
      </c>
    </row>
    <row r="273" spans="1:11" s="11" customFormat="1" ht="15.75" customHeight="1">
      <c r="A273" s="68">
        <v>42</v>
      </c>
      <c r="B273" s="52" t="s">
        <v>299</v>
      </c>
      <c r="C273" s="53">
        <v>74.7</v>
      </c>
      <c r="D273" s="53">
        <v>55.3</v>
      </c>
      <c r="E273" s="53">
        <v>2</v>
      </c>
      <c r="F273" s="9">
        <v>1965</v>
      </c>
      <c r="G273" s="9">
        <v>47</v>
      </c>
      <c r="H273" s="69">
        <f t="shared" si="25"/>
        <v>14.59</v>
      </c>
      <c r="I273" s="8" t="s">
        <v>21</v>
      </c>
      <c r="J273" s="2" t="s">
        <v>103</v>
      </c>
      <c r="K273" s="71">
        <f t="shared" si="23"/>
        <v>806.827</v>
      </c>
    </row>
    <row r="274" spans="1:11" s="11" customFormat="1" ht="15.75" customHeight="1">
      <c r="A274" s="68">
        <v>43</v>
      </c>
      <c r="B274" s="52" t="s">
        <v>300</v>
      </c>
      <c r="C274" s="53">
        <v>64.4</v>
      </c>
      <c r="D274" s="53">
        <v>39.6</v>
      </c>
      <c r="E274" s="53">
        <v>2</v>
      </c>
      <c r="F274" s="9">
        <v>1987</v>
      </c>
      <c r="G274" s="9">
        <v>25</v>
      </c>
      <c r="H274" s="69">
        <f t="shared" si="25"/>
        <v>14.59</v>
      </c>
      <c r="I274" s="8" t="s">
        <v>21</v>
      </c>
      <c r="J274" s="2" t="s">
        <v>103</v>
      </c>
      <c r="K274" s="71">
        <f t="shared" si="23"/>
        <v>577.764</v>
      </c>
    </row>
    <row r="275" spans="1:11" s="11" customFormat="1" ht="15.75" customHeight="1">
      <c r="A275" s="68">
        <v>44</v>
      </c>
      <c r="B275" s="52" t="s">
        <v>301</v>
      </c>
      <c r="C275" s="53">
        <v>56.2</v>
      </c>
      <c r="D275" s="53">
        <v>31.7</v>
      </c>
      <c r="E275" s="53">
        <v>2</v>
      </c>
      <c r="F275" s="9">
        <v>1959</v>
      </c>
      <c r="G275" s="9">
        <v>53</v>
      </c>
      <c r="H275" s="69">
        <f t="shared" si="25"/>
        <v>14.59</v>
      </c>
      <c r="I275" s="8" t="s">
        <v>21</v>
      </c>
      <c r="J275" s="2" t="s">
        <v>103</v>
      </c>
      <c r="K275" s="71">
        <f t="shared" si="23"/>
        <v>462.503</v>
      </c>
    </row>
    <row r="276" spans="1:11" s="11" customFormat="1" ht="15.75" customHeight="1">
      <c r="A276" s="68">
        <v>45</v>
      </c>
      <c r="B276" s="52" t="s">
        <v>302</v>
      </c>
      <c r="C276" s="53">
        <v>119.5</v>
      </c>
      <c r="D276" s="53">
        <v>77.5</v>
      </c>
      <c r="E276" s="53">
        <v>3</v>
      </c>
      <c r="F276" s="9">
        <v>1989</v>
      </c>
      <c r="G276" s="9">
        <v>23</v>
      </c>
      <c r="H276" s="69">
        <f t="shared" si="25"/>
        <v>14.59</v>
      </c>
      <c r="I276" s="8" t="s">
        <v>21</v>
      </c>
      <c r="J276" s="2" t="s">
        <v>103</v>
      </c>
      <c r="K276" s="71">
        <f t="shared" si="23"/>
        <v>1130.725</v>
      </c>
    </row>
    <row r="277" spans="1:11" s="11" customFormat="1" ht="15.75" customHeight="1">
      <c r="A277" s="68">
        <v>46</v>
      </c>
      <c r="B277" s="52" t="s">
        <v>303</v>
      </c>
      <c r="C277" s="53">
        <v>84.8</v>
      </c>
      <c r="D277" s="53">
        <v>65.2</v>
      </c>
      <c r="E277" s="53">
        <v>2</v>
      </c>
      <c r="F277" s="9">
        <v>1978</v>
      </c>
      <c r="G277" s="9">
        <v>34</v>
      </c>
      <c r="H277" s="69">
        <f t="shared" si="25"/>
        <v>14.59</v>
      </c>
      <c r="I277" s="8" t="s">
        <v>21</v>
      </c>
      <c r="J277" s="2" t="s">
        <v>103</v>
      </c>
      <c r="K277" s="71">
        <f t="shared" si="23"/>
        <v>951.268</v>
      </c>
    </row>
    <row r="278" spans="1:11" s="11" customFormat="1" ht="15.75" customHeight="1">
      <c r="A278" s="68">
        <v>47</v>
      </c>
      <c r="B278" s="52" t="s">
        <v>304</v>
      </c>
      <c r="C278" s="53">
        <v>127.3</v>
      </c>
      <c r="D278" s="53">
        <v>78.1</v>
      </c>
      <c r="E278" s="53">
        <v>2</v>
      </c>
      <c r="F278" s="9">
        <v>1995</v>
      </c>
      <c r="G278" s="9">
        <v>17</v>
      </c>
      <c r="H278" s="9">
        <v>28.95</v>
      </c>
      <c r="I278" s="8" t="s">
        <v>20</v>
      </c>
      <c r="J278" s="2" t="s">
        <v>114</v>
      </c>
      <c r="K278" s="71">
        <f t="shared" si="23"/>
        <v>2260.995</v>
      </c>
    </row>
    <row r="279" spans="1:11" s="11" customFormat="1" ht="15.75" customHeight="1">
      <c r="A279" s="68">
        <v>48</v>
      </c>
      <c r="B279" s="52" t="s">
        <v>305</v>
      </c>
      <c r="C279" s="53">
        <v>92.7</v>
      </c>
      <c r="D279" s="53">
        <v>69.9</v>
      </c>
      <c r="E279" s="53">
        <v>2</v>
      </c>
      <c r="F279" s="9">
        <v>1971</v>
      </c>
      <c r="G279" s="9">
        <v>41</v>
      </c>
      <c r="H279" s="9">
        <v>14.59</v>
      </c>
      <c r="I279" s="8" t="s">
        <v>21</v>
      </c>
      <c r="J279" s="2" t="s">
        <v>103</v>
      </c>
      <c r="K279" s="71">
        <f t="shared" si="23"/>
        <v>1019.8410000000001</v>
      </c>
    </row>
    <row r="280" spans="1:11" s="11" customFormat="1" ht="15.75" customHeight="1">
      <c r="A280" s="63">
        <v>49</v>
      </c>
      <c r="B280" s="52" t="s">
        <v>306</v>
      </c>
      <c r="C280" s="53">
        <v>72.5</v>
      </c>
      <c r="D280" s="53">
        <v>49.8</v>
      </c>
      <c r="E280" s="53">
        <v>2</v>
      </c>
      <c r="F280" s="9">
        <v>1983</v>
      </c>
      <c r="G280" s="9">
        <v>29</v>
      </c>
      <c r="H280" s="9">
        <f>H279</f>
        <v>14.59</v>
      </c>
      <c r="I280" s="8" t="s">
        <v>21</v>
      </c>
      <c r="J280" s="2" t="s">
        <v>103</v>
      </c>
      <c r="K280" s="71">
        <f t="shared" si="23"/>
        <v>726.582</v>
      </c>
    </row>
    <row r="281" spans="1:11" s="11" customFormat="1" ht="15.75" customHeight="1">
      <c r="A281" s="63">
        <v>50</v>
      </c>
      <c r="B281" s="52" t="s">
        <v>307</v>
      </c>
      <c r="C281" s="53">
        <v>116.9</v>
      </c>
      <c r="D281" s="53">
        <v>90.7</v>
      </c>
      <c r="E281" s="53">
        <v>3</v>
      </c>
      <c r="F281" s="9">
        <v>1973</v>
      </c>
      <c r="G281" s="9">
        <v>39</v>
      </c>
      <c r="H281" s="9">
        <f aca="true" t="shared" si="26" ref="H281:H340">H280</f>
        <v>14.59</v>
      </c>
      <c r="I281" s="8" t="s">
        <v>21</v>
      </c>
      <c r="J281" s="2" t="s">
        <v>103</v>
      </c>
      <c r="K281" s="71">
        <f t="shared" si="23"/>
        <v>1323.313</v>
      </c>
    </row>
    <row r="282" spans="1:11" s="11" customFormat="1" ht="15.75" customHeight="1">
      <c r="A282" s="63">
        <v>51</v>
      </c>
      <c r="B282" s="52" t="s">
        <v>308</v>
      </c>
      <c r="C282" s="53">
        <v>105.1</v>
      </c>
      <c r="D282" s="53">
        <v>77.4</v>
      </c>
      <c r="E282" s="53">
        <v>2</v>
      </c>
      <c r="F282" s="9">
        <v>1983</v>
      </c>
      <c r="G282" s="9">
        <v>29</v>
      </c>
      <c r="H282" s="9">
        <f t="shared" si="26"/>
        <v>14.59</v>
      </c>
      <c r="I282" s="8" t="s">
        <v>21</v>
      </c>
      <c r="J282" s="2" t="s">
        <v>103</v>
      </c>
      <c r="K282" s="71">
        <f t="shared" si="23"/>
        <v>1129.266</v>
      </c>
    </row>
    <row r="283" spans="1:11" s="11" customFormat="1" ht="15.75" customHeight="1">
      <c r="A283" s="63">
        <v>52</v>
      </c>
      <c r="B283" s="52" t="s">
        <v>309</v>
      </c>
      <c r="C283" s="53">
        <v>141.3</v>
      </c>
      <c r="D283" s="53">
        <v>96.9</v>
      </c>
      <c r="E283" s="53">
        <v>4</v>
      </c>
      <c r="F283" s="9">
        <v>1941</v>
      </c>
      <c r="G283" s="9">
        <v>71</v>
      </c>
      <c r="H283" s="9">
        <f t="shared" si="26"/>
        <v>14.59</v>
      </c>
      <c r="I283" s="8" t="s">
        <v>21</v>
      </c>
      <c r="J283" s="2" t="s">
        <v>103</v>
      </c>
      <c r="K283" s="71">
        <f t="shared" si="23"/>
        <v>1413.771</v>
      </c>
    </row>
    <row r="284" spans="1:11" s="11" customFormat="1" ht="15.75" customHeight="1">
      <c r="A284" s="63">
        <v>53</v>
      </c>
      <c r="B284" s="52" t="s">
        <v>310</v>
      </c>
      <c r="C284" s="53">
        <v>155.1</v>
      </c>
      <c r="D284" s="53">
        <v>107.4</v>
      </c>
      <c r="E284" s="53">
        <v>3</v>
      </c>
      <c r="F284" s="9">
        <v>1978</v>
      </c>
      <c r="G284" s="9">
        <v>34</v>
      </c>
      <c r="H284" s="9">
        <f t="shared" si="26"/>
        <v>14.59</v>
      </c>
      <c r="I284" s="8" t="s">
        <v>21</v>
      </c>
      <c r="J284" s="2" t="s">
        <v>103</v>
      </c>
      <c r="K284" s="71">
        <f t="shared" si="23"/>
        <v>1566.9660000000001</v>
      </c>
    </row>
    <row r="285" spans="1:11" s="11" customFormat="1" ht="15.75" customHeight="1">
      <c r="A285" s="63">
        <v>54</v>
      </c>
      <c r="B285" s="52" t="s">
        <v>311</v>
      </c>
      <c r="C285" s="53">
        <v>126</v>
      </c>
      <c r="D285" s="53">
        <v>80.4</v>
      </c>
      <c r="E285" s="53">
        <v>3</v>
      </c>
      <c r="F285" s="9">
        <v>1976</v>
      </c>
      <c r="G285" s="9">
        <v>36</v>
      </c>
      <c r="H285" s="9">
        <f t="shared" si="26"/>
        <v>14.59</v>
      </c>
      <c r="I285" s="8" t="s">
        <v>21</v>
      </c>
      <c r="J285" s="2" t="s">
        <v>103</v>
      </c>
      <c r="K285" s="71">
        <f t="shared" si="23"/>
        <v>1173.036</v>
      </c>
    </row>
    <row r="286" spans="1:11" s="11" customFormat="1" ht="15.75" customHeight="1">
      <c r="A286" s="63">
        <v>55</v>
      </c>
      <c r="B286" s="52" t="s">
        <v>312</v>
      </c>
      <c r="C286" s="53">
        <v>89.4</v>
      </c>
      <c r="D286" s="53">
        <v>67.4</v>
      </c>
      <c r="E286" s="53">
        <v>2</v>
      </c>
      <c r="F286" s="9">
        <v>1972</v>
      </c>
      <c r="G286" s="9">
        <v>40</v>
      </c>
      <c r="H286" s="9">
        <f t="shared" si="26"/>
        <v>14.59</v>
      </c>
      <c r="I286" s="8" t="s">
        <v>21</v>
      </c>
      <c r="J286" s="2" t="s">
        <v>207</v>
      </c>
      <c r="K286" s="71">
        <f t="shared" si="23"/>
        <v>983.3660000000001</v>
      </c>
    </row>
    <row r="287" spans="1:11" s="11" customFormat="1" ht="15.75" customHeight="1">
      <c r="A287" s="63">
        <v>56</v>
      </c>
      <c r="B287" s="52" t="s">
        <v>313</v>
      </c>
      <c r="C287" s="53">
        <v>64.4</v>
      </c>
      <c r="D287" s="53">
        <v>50.3</v>
      </c>
      <c r="E287" s="53">
        <v>2</v>
      </c>
      <c r="F287" s="9">
        <v>1957</v>
      </c>
      <c r="G287" s="9">
        <v>55</v>
      </c>
      <c r="H287" s="9">
        <f t="shared" si="26"/>
        <v>14.59</v>
      </c>
      <c r="I287" s="8" t="s">
        <v>21</v>
      </c>
      <c r="J287" s="2" t="s">
        <v>103</v>
      </c>
      <c r="K287" s="71">
        <f t="shared" si="23"/>
        <v>733.877</v>
      </c>
    </row>
    <row r="288" spans="1:11" s="11" customFormat="1" ht="15.75" customHeight="1">
      <c r="A288" s="63">
        <v>57</v>
      </c>
      <c r="B288" s="52" t="s">
        <v>314</v>
      </c>
      <c r="C288" s="53">
        <v>94.2</v>
      </c>
      <c r="D288" s="53">
        <v>64.7</v>
      </c>
      <c r="E288" s="53">
        <v>2</v>
      </c>
      <c r="F288" s="9">
        <v>1958</v>
      </c>
      <c r="G288" s="9">
        <v>54</v>
      </c>
      <c r="H288" s="9">
        <f t="shared" si="26"/>
        <v>14.59</v>
      </c>
      <c r="I288" s="8" t="s">
        <v>21</v>
      </c>
      <c r="J288" s="2" t="s">
        <v>103</v>
      </c>
      <c r="K288" s="71">
        <f t="shared" si="23"/>
        <v>943.9730000000001</v>
      </c>
    </row>
    <row r="289" spans="1:11" s="11" customFormat="1" ht="15.75" customHeight="1">
      <c r="A289" s="63">
        <v>58</v>
      </c>
      <c r="B289" s="52" t="s">
        <v>315</v>
      </c>
      <c r="C289" s="53">
        <v>63.8</v>
      </c>
      <c r="D289" s="53">
        <v>50.3</v>
      </c>
      <c r="E289" s="53">
        <v>2</v>
      </c>
      <c r="F289" s="9">
        <v>1958</v>
      </c>
      <c r="G289" s="9">
        <v>54</v>
      </c>
      <c r="H289" s="9">
        <f t="shared" si="26"/>
        <v>14.59</v>
      </c>
      <c r="I289" s="8" t="s">
        <v>21</v>
      </c>
      <c r="J289" s="2" t="s">
        <v>103</v>
      </c>
      <c r="K289" s="71">
        <f t="shared" si="23"/>
        <v>733.877</v>
      </c>
    </row>
    <row r="290" spans="1:11" s="11" customFormat="1" ht="15.75" customHeight="1">
      <c r="A290" s="63">
        <v>59</v>
      </c>
      <c r="B290" s="52" t="s">
        <v>316</v>
      </c>
      <c r="C290" s="53">
        <v>62.3</v>
      </c>
      <c r="D290" s="53">
        <v>48.8</v>
      </c>
      <c r="E290" s="53">
        <v>2</v>
      </c>
      <c r="F290" s="9">
        <v>1958</v>
      </c>
      <c r="G290" s="9">
        <v>54</v>
      </c>
      <c r="H290" s="9">
        <f t="shared" si="26"/>
        <v>14.59</v>
      </c>
      <c r="I290" s="8" t="s">
        <v>21</v>
      </c>
      <c r="J290" s="2" t="s">
        <v>103</v>
      </c>
      <c r="K290" s="71">
        <f t="shared" si="23"/>
        <v>711.992</v>
      </c>
    </row>
    <row r="291" spans="1:11" s="11" customFormat="1" ht="15.75" customHeight="1">
      <c r="A291" s="63">
        <v>60</v>
      </c>
      <c r="B291" s="52" t="s">
        <v>317</v>
      </c>
      <c r="C291" s="53">
        <v>69.7</v>
      </c>
      <c r="D291" s="53">
        <v>40.9</v>
      </c>
      <c r="E291" s="53">
        <v>2</v>
      </c>
      <c r="F291" s="9">
        <v>1935</v>
      </c>
      <c r="G291" s="9">
        <v>77</v>
      </c>
      <c r="H291" s="9">
        <f t="shared" si="26"/>
        <v>14.59</v>
      </c>
      <c r="I291" s="8" t="s">
        <v>21</v>
      </c>
      <c r="J291" s="2" t="s">
        <v>103</v>
      </c>
      <c r="K291" s="71">
        <f t="shared" si="23"/>
        <v>596.731</v>
      </c>
    </row>
    <row r="292" spans="1:11" s="11" customFormat="1" ht="15.75" customHeight="1">
      <c r="A292" s="63">
        <v>61</v>
      </c>
      <c r="B292" s="52" t="s">
        <v>318</v>
      </c>
      <c r="C292" s="53">
        <v>79.3</v>
      </c>
      <c r="D292" s="53">
        <v>57.1</v>
      </c>
      <c r="E292" s="53">
        <v>2</v>
      </c>
      <c r="F292" s="9">
        <v>1970</v>
      </c>
      <c r="G292" s="9">
        <v>42</v>
      </c>
      <c r="H292" s="9">
        <f t="shared" si="26"/>
        <v>14.59</v>
      </c>
      <c r="I292" s="8" t="s">
        <v>21</v>
      </c>
      <c r="J292" s="2" t="s">
        <v>103</v>
      </c>
      <c r="K292" s="71">
        <f t="shared" si="23"/>
        <v>833.089</v>
      </c>
    </row>
    <row r="293" spans="1:11" s="11" customFormat="1" ht="15.75" customHeight="1">
      <c r="A293" s="63">
        <v>62</v>
      </c>
      <c r="B293" s="70" t="s">
        <v>319</v>
      </c>
      <c r="C293" s="53">
        <v>84.9</v>
      </c>
      <c r="D293" s="53">
        <v>67.3</v>
      </c>
      <c r="E293" s="53">
        <v>2</v>
      </c>
      <c r="F293" s="9">
        <v>1973</v>
      </c>
      <c r="G293" s="9">
        <v>39</v>
      </c>
      <c r="H293" s="9">
        <f t="shared" si="26"/>
        <v>14.59</v>
      </c>
      <c r="I293" s="8" t="s">
        <v>21</v>
      </c>
      <c r="J293" s="2" t="s">
        <v>103</v>
      </c>
      <c r="K293" s="71">
        <f t="shared" si="23"/>
        <v>981.9069999999999</v>
      </c>
    </row>
    <row r="294" spans="1:11" s="11" customFormat="1" ht="15.75" customHeight="1">
      <c r="A294" s="63">
        <v>63</v>
      </c>
      <c r="B294" s="52" t="s">
        <v>320</v>
      </c>
      <c r="C294" s="53">
        <v>84.2</v>
      </c>
      <c r="D294" s="53">
        <v>65.6</v>
      </c>
      <c r="E294" s="53">
        <v>2</v>
      </c>
      <c r="F294" s="9">
        <v>1973</v>
      </c>
      <c r="G294" s="9">
        <v>39</v>
      </c>
      <c r="H294" s="9">
        <f t="shared" si="26"/>
        <v>14.59</v>
      </c>
      <c r="I294" s="8" t="s">
        <v>21</v>
      </c>
      <c r="J294" s="2" t="s">
        <v>207</v>
      </c>
      <c r="K294" s="71">
        <f t="shared" si="23"/>
        <v>957.1039999999999</v>
      </c>
    </row>
    <row r="295" spans="1:11" s="11" customFormat="1" ht="15.75" customHeight="1">
      <c r="A295" s="63">
        <v>64</v>
      </c>
      <c r="B295" s="52" t="s">
        <v>321</v>
      </c>
      <c r="C295" s="53">
        <v>81.2</v>
      </c>
      <c r="D295" s="53">
        <v>56.8</v>
      </c>
      <c r="E295" s="53">
        <v>2</v>
      </c>
      <c r="F295" s="9">
        <v>1974</v>
      </c>
      <c r="G295" s="9">
        <v>38</v>
      </c>
      <c r="H295" s="9">
        <f t="shared" si="26"/>
        <v>14.59</v>
      </c>
      <c r="I295" s="8" t="s">
        <v>21</v>
      </c>
      <c r="J295" s="2" t="s">
        <v>103</v>
      </c>
      <c r="K295" s="71">
        <f t="shared" si="23"/>
        <v>828.712</v>
      </c>
    </row>
    <row r="296" spans="1:11" s="11" customFormat="1" ht="15.75" customHeight="1">
      <c r="A296" s="63">
        <v>65</v>
      </c>
      <c r="B296" s="52" t="s">
        <v>321</v>
      </c>
      <c r="C296" s="53">
        <v>88.5</v>
      </c>
      <c r="D296" s="53">
        <v>66.2</v>
      </c>
      <c r="E296" s="53">
        <v>2</v>
      </c>
      <c r="F296" s="9">
        <v>1970</v>
      </c>
      <c r="G296" s="9">
        <v>42</v>
      </c>
      <c r="H296" s="9">
        <f t="shared" si="26"/>
        <v>14.59</v>
      </c>
      <c r="I296" s="8" t="s">
        <v>21</v>
      </c>
      <c r="J296" s="2" t="s">
        <v>103</v>
      </c>
      <c r="K296" s="71">
        <f t="shared" si="23"/>
        <v>965.8580000000001</v>
      </c>
    </row>
    <row r="297" spans="1:11" s="11" customFormat="1" ht="15.75" customHeight="1">
      <c r="A297" s="63">
        <v>66</v>
      </c>
      <c r="B297" s="52" t="s">
        <v>321</v>
      </c>
      <c r="C297" s="53">
        <v>87</v>
      </c>
      <c r="D297" s="53">
        <v>65.1</v>
      </c>
      <c r="E297" s="53">
        <v>2</v>
      </c>
      <c r="F297" s="9">
        <v>1970</v>
      </c>
      <c r="G297" s="9">
        <v>42</v>
      </c>
      <c r="H297" s="9">
        <f t="shared" si="26"/>
        <v>14.59</v>
      </c>
      <c r="I297" s="8" t="s">
        <v>21</v>
      </c>
      <c r="J297" s="2" t="s">
        <v>103</v>
      </c>
      <c r="K297" s="71">
        <f aca="true" t="shared" si="27" ref="K297:K340">D297*H297</f>
        <v>949.8089999999999</v>
      </c>
    </row>
    <row r="298" spans="1:11" s="11" customFormat="1" ht="15.75" customHeight="1">
      <c r="A298" s="63">
        <v>67</v>
      </c>
      <c r="B298" s="53" t="s">
        <v>322</v>
      </c>
      <c r="C298" s="53">
        <v>84.6</v>
      </c>
      <c r="D298" s="53">
        <v>62.1</v>
      </c>
      <c r="E298" s="53">
        <v>2</v>
      </c>
      <c r="F298" s="9">
        <v>1989</v>
      </c>
      <c r="G298" s="9">
        <v>23</v>
      </c>
      <c r="H298" s="9">
        <f t="shared" si="26"/>
        <v>14.59</v>
      </c>
      <c r="I298" s="8" t="s">
        <v>21</v>
      </c>
      <c r="J298" s="2" t="s">
        <v>114</v>
      </c>
      <c r="K298" s="71">
        <f t="shared" si="27"/>
        <v>906.039</v>
      </c>
    </row>
    <row r="299" spans="1:11" s="11" customFormat="1" ht="15.75" customHeight="1">
      <c r="A299" s="63">
        <v>68</v>
      </c>
      <c r="B299" s="52" t="s">
        <v>323</v>
      </c>
      <c r="C299" s="53">
        <v>73.9</v>
      </c>
      <c r="D299" s="53">
        <v>57.1</v>
      </c>
      <c r="E299" s="53">
        <v>2</v>
      </c>
      <c r="F299" s="9">
        <v>1965</v>
      </c>
      <c r="G299" s="9">
        <v>47</v>
      </c>
      <c r="H299" s="9">
        <f t="shared" si="26"/>
        <v>14.59</v>
      </c>
      <c r="I299" s="8" t="s">
        <v>21</v>
      </c>
      <c r="J299" s="2" t="s">
        <v>207</v>
      </c>
      <c r="K299" s="71">
        <f t="shared" si="27"/>
        <v>833.089</v>
      </c>
    </row>
    <row r="300" spans="1:11" s="11" customFormat="1" ht="15.75" customHeight="1">
      <c r="A300" s="63">
        <v>69</v>
      </c>
      <c r="B300" s="52" t="s">
        <v>324</v>
      </c>
      <c r="C300" s="53">
        <v>162.7</v>
      </c>
      <c r="D300" s="53">
        <v>104.3</v>
      </c>
      <c r="E300" s="53">
        <v>4</v>
      </c>
      <c r="F300" s="9">
        <v>1966</v>
      </c>
      <c r="G300" s="9">
        <v>46</v>
      </c>
      <c r="H300" s="9">
        <f t="shared" si="26"/>
        <v>14.59</v>
      </c>
      <c r="I300" s="8" t="s">
        <v>21</v>
      </c>
      <c r="J300" s="2" t="s">
        <v>207</v>
      </c>
      <c r="K300" s="71">
        <f t="shared" si="27"/>
        <v>1521.7369999999999</v>
      </c>
    </row>
    <row r="301" spans="1:11" s="11" customFormat="1" ht="15.75" customHeight="1">
      <c r="A301" s="63">
        <v>70</v>
      </c>
      <c r="B301" s="52" t="s">
        <v>325</v>
      </c>
      <c r="C301" s="53">
        <v>89.8</v>
      </c>
      <c r="D301" s="53">
        <v>74</v>
      </c>
      <c r="E301" s="53">
        <v>2</v>
      </c>
      <c r="F301" s="9">
        <v>1969</v>
      </c>
      <c r="G301" s="9">
        <v>43</v>
      </c>
      <c r="H301" s="9">
        <f t="shared" si="26"/>
        <v>14.59</v>
      </c>
      <c r="I301" s="8" t="s">
        <v>21</v>
      </c>
      <c r="J301" s="2" t="s">
        <v>207</v>
      </c>
      <c r="K301" s="71">
        <f t="shared" si="27"/>
        <v>1079.66</v>
      </c>
    </row>
    <row r="302" spans="1:11" s="11" customFormat="1" ht="15.75" customHeight="1">
      <c r="A302" s="63">
        <v>71</v>
      </c>
      <c r="B302" s="52" t="s">
        <v>326</v>
      </c>
      <c r="C302" s="53">
        <v>97.3</v>
      </c>
      <c r="D302" s="53">
        <v>52.1</v>
      </c>
      <c r="E302" s="53">
        <v>4</v>
      </c>
      <c r="F302" s="9">
        <v>1981</v>
      </c>
      <c r="G302" s="9">
        <v>31</v>
      </c>
      <c r="H302" s="9">
        <f t="shared" si="26"/>
        <v>14.59</v>
      </c>
      <c r="I302" s="8" t="s">
        <v>21</v>
      </c>
      <c r="J302" s="2" t="s">
        <v>114</v>
      </c>
      <c r="K302" s="71">
        <f t="shared" si="27"/>
        <v>760.139</v>
      </c>
    </row>
    <row r="303" spans="1:11" s="11" customFormat="1" ht="15.75" customHeight="1">
      <c r="A303" s="63">
        <v>72</v>
      </c>
      <c r="B303" s="52" t="s">
        <v>327</v>
      </c>
      <c r="C303" s="53">
        <v>79.4</v>
      </c>
      <c r="D303" s="53">
        <v>52</v>
      </c>
      <c r="E303" s="53">
        <v>2</v>
      </c>
      <c r="F303" s="9">
        <v>1972</v>
      </c>
      <c r="G303" s="9">
        <v>40</v>
      </c>
      <c r="H303" s="9">
        <f t="shared" si="26"/>
        <v>14.59</v>
      </c>
      <c r="I303" s="8" t="s">
        <v>21</v>
      </c>
      <c r="J303" s="2" t="s">
        <v>114</v>
      </c>
      <c r="K303" s="71">
        <f t="shared" si="27"/>
        <v>758.68</v>
      </c>
    </row>
    <row r="304" spans="1:11" s="11" customFormat="1" ht="15.75" customHeight="1">
      <c r="A304" s="63">
        <v>73</v>
      </c>
      <c r="B304" s="52" t="s">
        <v>328</v>
      </c>
      <c r="C304" s="53">
        <v>90.2</v>
      </c>
      <c r="D304" s="53">
        <v>51.6</v>
      </c>
      <c r="E304" s="53">
        <v>4</v>
      </c>
      <c r="F304" s="9">
        <v>1976</v>
      </c>
      <c r="G304" s="9">
        <v>36</v>
      </c>
      <c r="H304" s="9">
        <f t="shared" si="26"/>
        <v>14.59</v>
      </c>
      <c r="I304" s="8" t="s">
        <v>21</v>
      </c>
      <c r="J304" s="2" t="s">
        <v>367</v>
      </c>
      <c r="K304" s="71">
        <f t="shared" si="27"/>
        <v>752.844</v>
      </c>
    </row>
    <row r="305" spans="1:11" s="11" customFormat="1" ht="15.75" customHeight="1">
      <c r="A305" s="63">
        <v>74</v>
      </c>
      <c r="B305" s="52" t="s">
        <v>329</v>
      </c>
      <c r="C305" s="53">
        <v>87.4</v>
      </c>
      <c r="D305" s="53">
        <v>71</v>
      </c>
      <c r="E305" s="53">
        <v>2</v>
      </c>
      <c r="F305" s="9">
        <v>1976</v>
      </c>
      <c r="G305" s="9">
        <v>36</v>
      </c>
      <c r="H305" s="9">
        <f t="shared" si="26"/>
        <v>14.59</v>
      </c>
      <c r="I305" s="8" t="s">
        <v>21</v>
      </c>
      <c r="J305" s="2" t="s">
        <v>367</v>
      </c>
      <c r="K305" s="71">
        <f t="shared" si="27"/>
        <v>1035.89</v>
      </c>
    </row>
    <row r="306" spans="1:11" s="11" customFormat="1" ht="15.75" customHeight="1">
      <c r="A306" s="63">
        <v>75</v>
      </c>
      <c r="B306" s="52" t="s">
        <v>330</v>
      </c>
      <c r="C306" s="53">
        <v>114.5</v>
      </c>
      <c r="D306" s="53">
        <v>75</v>
      </c>
      <c r="E306" s="53">
        <v>3</v>
      </c>
      <c r="F306" s="9">
        <v>1984</v>
      </c>
      <c r="G306" s="9">
        <v>28</v>
      </c>
      <c r="H306" s="9">
        <f t="shared" si="26"/>
        <v>14.59</v>
      </c>
      <c r="I306" s="8" t="s">
        <v>21</v>
      </c>
      <c r="J306" s="2" t="s">
        <v>367</v>
      </c>
      <c r="K306" s="71">
        <f t="shared" si="27"/>
        <v>1094.25</v>
      </c>
    </row>
    <row r="307" spans="1:11" s="11" customFormat="1" ht="15.75" customHeight="1">
      <c r="A307" s="63">
        <v>76</v>
      </c>
      <c r="B307" s="52" t="s">
        <v>331</v>
      </c>
      <c r="C307" s="53">
        <v>83.2</v>
      </c>
      <c r="D307" s="53">
        <v>64</v>
      </c>
      <c r="E307" s="53">
        <v>2</v>
      </c>
      <c r="F307" s="9">
        <v>1970</v>
      </c>
      <c r="G307" s="9">
        <v>42</v>
      </c>
      <c r="H307" s="9">
        <f t="shared" si="26"/>
        <v>14.59</v>
      </c>
      <c r="I307" s="8" t="s">
        <v>21</v>
      </c>
      <c r="J307" s="2" t="s">
        <v>114</v>
      </c>
      <c r="K307" s="71">
        <f t="shared" si="27"/>
        <v>933.76</v>
      </c>
    </row>
    <row r="308" spans="1:11" s="11" customFormat="1" ht="15.75" customHeight="1">
      <c r="A308" s="63">
        <v>77</v>
      </c>
      <c r="B308" s="52" t="s">
        <v>332</v>
      </c>
      <c r="C308" s="53">
        <v>90.3</v>
      </c>
      <c r="D308" s="53">
        <v>69</v>
      </c>
      <c r="E308" s="53">
        <v>2</v>
      </c>
      <c r="F308" s="9">
        <v>1970</v>
      </c>
      <c r="G308" s="9">
        <v>42</v>
      </c>
      <c r="H308" s="9">
        <f t="shared" si="26"/>
        <v>14.59</v>
      </c>
      <c r="I308" s="8" t="s">
        <v>21</v>
      </c>
      <c r="J308" s="2" t="s">
        <v>103</v>
      </c>
      <c r="K308" s="71">
        <f t="shared" si="27"/>
        <v>1006.71</v>
      </c>
    </row>
    <row r="309" spans="1:11" s="11" customFormat="1" ht="15.75" customHeight="1">
      <c r="A309" s="63">
        <v>78</v>
      </c>
      <c r="B309" s="52" t="s">
        <v>333</v>
      </c>
      <c r="C309" s="53">
        <v>81.3</v>
      </c>
      <c r="D309" s="53">
        <v>62.6</v>
      </c>
      <c r="E309" s="53">
        <v>2</v>
      </c>
      <c r="F309" s="9">
        <v>1979</v>
      </c>
      <c r="G309" s="9">
        <v>33</v>
      </c>
      <c r="H309" s="9">
        <f t="shared" si="26"/>
        <v>14.59</v>
      </c>
      <c r="I309" s="8" t="s">
        <v>21</v>
      </c>
      <c r="J309" s="2" t="s">
        <v>114</v>
      </c>
      <c r="K309" s="71">
        <f t="shared" si="27"/>
        <v>913.3340000000001</v>
      </c>
    </row>
    <row r="310" spans="1:11" s="11" customFormat="1" ht="15.75" customHeight="1">
      <c r="A310" s="63">
        <v>79</v>
      </c>
      <c r="B310" s="52" t="s">
        <v>334</v>
      </c>
      <c r="C310" s="53">
        <v>90.9</v>
      </c>
      <c r="D310" s="53">
        <v>34.6</v>
      </c>
      <c r="E310" s="53">
        <v>2</v>
      </c>
      <c r="F310" s="9">
        <v>1979</v>
      </c>
      <c r="G310" s="9">
        <v>33</v>
      </c>
      <c r="H310" s="9">
        <f t="shared" si="26"/>
        <v>14.59</v>
      </c>
      <c r="I310" s="8" t="s">
        <v>21</v>
      </c>
      <c r="J310" s="2" t="s">
        <v>103</v>
      </c>
      <c r="K310" s="71">
        <f t="shared" si="27"/>
        <v>504.814</v>
      </c>
    </row>
    <row r="311" spans="1:11" s="11" customFormat="1" ht="15.75" customHeight="1">
      <c r="A311" s="63">
        <v>80</v>
      </c>
      <c r="B311" s="52" t="s">
        <v>335</v>
      </c>
      <c r="C311" s="53">
        <v>82.6</v>
      </c>
      <c r="D311" s="53">
        <v>61.5</v>
      </c>
      <c r="E311" s="53">
        <v>2</v>
      </c>
      <c r="F311" s="9">
        <v>1979</v>
      </c>
      <c r="G311" s="9">
        <v>33</v>
      </c>
      <c r="H311" s="9">
        <f t="shared" si="26"/>
        <v>14.59</v>
      </c>
      <c r="I311" s="8" t="s">
        <v>21</v>
      </c>
      <c r="J311" s="2" t="s">
        <v>114</v>
      </c>
      <c r="K311" s="71">
        <f t="shared" si="27"/>
        <v>897.285</v>
      </c>
    </row>
    <row r="312" spans="1:11" s="11" customFormat="1" ht="15.75" customHeight="1">
      <c r="A312" s="63">
        <v>81</v>
      </c>
      <c r="B312" s="52" t="s">
        <v>336</v>
      </c>
      <c r="C312" s="53">
        <v>83.9</v>
      </c>
      <c r="D312" s="53">
        <v>64.5</v>
      </c>
      <c r="E312" s="53">
        <v>2</v>
      </c>
      <c r="F312" s="9">
        <v>1974</v>
      </c>
      <c r="G312" s="9">
        <v>38</v>
      </c>
      <c r="H312" s="9">
        <f t="shared" si="26"/>
        <v>14.59</v>
      </c>
      <c r="I312" s="8" t="s">
        <v>21</v>
      </c>
      <c r="J312" s="2" t="s">
        <v>367</v>
      </c>
      <c r="K312" s="71">
        <f t="shared" si="27"/>
        <v>941.055</v>
      </c>
    </row>
    <row r="313" spans="1:11" s="11" customFormat="1" ht="15.75" customHeight="1">
      <c r="A313" s="63">
        <v>82</v>
      </c>
      <c r="B313" s="52" t="s">
        <v>337</v>
      </c>
      <c r="C313" s="53">
        <v>73.3</v>
      </c>
      <c r="D313" s="53">
        <v>49.5</v>
      </c>
      <c r="E313" s="53">
        <v>2</v>
      </c>
      <c r="F313" s="9">
        <v>1974</v>
      </c>
      <c r="G313" s="9">
        <v>38</v>
      </c>
      <c r="H313" s="9">
        <f t="shared" si="26"/>
        <v>14.59</v>
      </c>
      <c r="I313" s="8" t="s">
        <v>21</v>
      </c>
      <c r="J313" s="2" t="s">
        <v>367</v>
      </c>
      <c r="K313" s="71">
        <f t="shared" si="27"/>
        <v>722.205</v>
      </c>
    </row>
    <row r="314" spans="1:11" s="11" customFormat="1" ht="15.75" customHeight="1">
      <c r="A314" s="63">
        <v>83</v>
      </c>
      <c r="B314" s="52" t="s">
        <v>338</v>
      </c>
      <c r="C314" s="53">
        <v>78.4</v>
      </c>
      <c r="D314" s="53">
        <v>52.2</v>
      </c>
      <c r="E314" s="53">
        <v>3</v>
      </c>
      <c r="F314" s="9">
        <v>1965</v>
      </c>
      <c r="G314" s="9">
        <v>47</v>
      </c>
      <c r="H314" s="9">
        <f t="shared" si="26"/>
        <v>14.59</v>
      </c>
      <c r="I314" s="8" t="s">
        <v>21</v>
      </c>
      <c r="J314" s="2" t="s">
        <v>368</v>
      </c>
      <c r="K314" s="71">
        <f t="shared" si="27"/>
        <v>761.5980000000001</v>
      </c>
    </row>
    <row r="315" spans="1:11" s="11" customFormat="1" ht="15.75" customHeight="1">
      <c r="A315" s="63">
        <v>84</v>
      </c>
      <c r="B315" s="52" t="s">
        <v>339</v>
      </c>
      <c r="C315" s="53">
        <v>62.9</v>
      </c>
      <c r="D315" s="53">
        <v>45.9</v>
      </c>
      <c r="E315" s="53">
        <v>2</v>
      </c>
      <c r="F315" s="9">
        <v>1973</v>
      </c>
      <c r="G315" s="9">
        <v>39</v>
      </c>
      <c r="H315" s="9">
        <f t="shared" si="26"/>
        <v>14.59</v>
      </c>
      <c r="I315" s="8" t="s">
        <v>21</v>
      </c>
      <c r="J315" s="2" t="s">
        <v>367</v>
      </c>
      <c r="K315" s="71">
        <f t="shared" si="27"/>
        <v>669.6809999999999</v>
      </c>
    </row>
    <row r="316" spans="1:11" s="11" customFormat="1" ht="15.75" customHeight="1">
      <c r="A316" s="63">
        <v>85</v>
      </c>
      <c r="B316" s="52" t="s">
        <v>340</v>
      </c>
      <c r="C316" s="53">
        <v>77.6</v>
      </c>
      <c r="D316" s="53">
        <v>58.2</v>
      </c>
      <c r="E316" s="53">
        <v>2</v>
      </c>
      <c r="F316" s="9">
        <v>1982</v>
      </c>
      <c r="G316" s="9">
        <v>30</v>
      </c>
      <c r="H316" s="9">
        <f t="shared" si="26"/>
        <v>14.59</v>
      </c>
      <c r="I316" s="8" t="s">
        <v>21</v>
      </c>
      <c r="J316" s="2" t="s">
        <v>114</v>
      </c>
      <c r="K316" s="71">
        <f t="shared" si="27"/>
        <v>849.138</v>
      </c>
    </row>
    <row r="317" spans="1:11" s="11" customFormat="1" ht="15.75" customHeight="1">
      <c r="A317" s="63">
        <v>86</v>
      </c>
      <c r="B317" s="52" t="s">
        <v>341</v>
      </c>
      <c r="C317" s="53">
        <v>78.6</v>
      </c>
      <c r="D317" s="53">
        <v>58.5</v>
      </c>
      <c r="E317" s="53">
        <v>2</v>
      </c>
      <c r="F317" s="9">
        <v>1972</v>
      </c>
      <c r="G317" s="9">
        <v>40</v>
      </c>
      <c r="H317" s="9">
        <f t="shared" si="26"/>
        <v>14.59</v>
      </c>
      <c r="I317" s="8" t="s">
        <v>21</v>
      </c>
      <c r="J317" s="2" t="s">
        <v>207</v>
      </c>
      <c r="K317" s="71">
        <f t="shared" si="27"/>
        <v>853.515</v>
      </c>
    </row>
    <row r="318" spans="1:11" s="11" customFormat="1" ht="15.75" customHeight="1">
      <c r="A318" s="63">
        <v>87</v>
      </c>
      <c r="B318" s="52" t="s">
        <v>342</v>
      </c>
      <c r="C318" s="53">
        <v>82.5</v>
      </c>
      <c r="D318" s="53">
        <v>60.3</v>
      </c>
      <c r="E318" s="53">
        <v>2</v>
      </c>
      <c r="F318" s="9">
        <v>1973</v>
      </c>
      <c r="G318" s="9">
        <v>39</v>
      </c>
      <c r="H318" s="9">
        <f t="shared" si="26"/>
        <v>14.59</v>
      </c>
      <c r="I318" s="8" t="s">
        <v>21</v>
      </c>
      <c r="J318" s="2" t="s">
        <v>367</v>
      </c>
      <c r="K318" s="71">
        <f t="shared" si="27"/>
        <v>879.7769999999999</v>
      </c>
    </row>
    <row r="319" spans="1:11" s="11" customFormat="1" ht="15.75" customHeight="1">
      <c r="A319" s="63">
        <v>88</v>
      </c>
      <c r="B319" s="52" t="s">
        <v>343</v>
      </c>
      <c r="C319" s="53">
        <v>87.5</v>
      </c>
      <c r="D319" s="53">
        <v>58.6</v>
      </c>
      <c r="E319" s="53">
        <v>3</v>
      </c>
      <c r="F319" s="9">
        <v>1973</v>
      </c>
      <c r="G319" s="9">
        <v>39</v>
      </c>
      <c r="H319" s="9">
        <f t="shared" si="26"/>
        <v>14.59</v>
      </c>
      <c r="I319" s="8" t="s">
        <v>21</v>
      </c>
      <c r="J319" s="2" t="s">
        <v>367</v>
      </c>
      <c r="K319" s="71">
        <f t="shared" si="27"/>
        <v>854.974</v>
      </c>
    </row>
    <row r="320" spans="1:11" s="11" customFormat="1" ht="15.75" customHeight="1">
      <c r="A320" s="63">
        <v>89</v>
      </c>
      <c r="B320" s="52" t="s">
        <v>344</v>
      </c>
      <c r="C320" s="53">
        <v>79.9</v>
      </c>
      <c r="D320" s="53">
        <v>65.6</v>
      </c>
      <c r="E320" s="53">
        <v>2</v>
      </c>
      <c r="F320" s="9">
        <v>1974</v>
      </c>
      <c r="G320" s="9">
        <v>38</v>
      </c>
      <c r="H320" s="9">
        <f t="shared" si="26"/>
        <v>14.59</v>
      </c>
      <c r="I320" s="8" t="s">
        <v>21</v>
      </c>
      <c r="J320" s="2" t="s">
        <v>207</v>
      </c>
      <c r="K320" s="71">
        <f t="shared" si="27"/>
        <v>957.1039999999999</v>
      </c>
    </row>
    <row r="321" spans="1:11" s="11" customFormat="1" ht="15.75" customHeight="1">
      <c r="A321" s="63">
        <v>90</v>
      </c>
      <c r="B321" s="52" t="s">
        <v>345</v>
      </c>
      <c r="C321" s="53">
        <v>86.3</v>
      </c>
      <c r="D321" s="53">
        <v>61.3</v>
      </c>
      <c r="E321" s="53">
        <v>2</v>
      </c>
      <c r="F321" s="9">
        <v>1989</v>
      </c>
      <c r="G321" s="9">
        <v>23</v>
      </c>
      <c r="H321" s="9">
        <f t="shared" si="26"/>
        <v>14.59</v>
      </c>
      <c r="I321" s="8" t="s">
        <v>21</v>
      </c>
      <c r="J321" s="2" t="s">
        <v>114</v>
      </c>
      <c r="K321" s="71">
        <f t="shared" si="27"/>
        <v>894.367</v>
      </c>
    </row>
    <row r="322" spans="1:11" s="11" customFormat="1" ht="15.75" customHeight="1">
      <c r="A322" s="63">
        <v>91</v>
      </c>
      <c r="B322" s="52" t="s">
        <v>346</v>
      </c>
      <c r="C322" s="53">
        <v>79.4</v>
      </c>
      <c r="D322" s="53">
        <v>57.5</v>
      </c>
      <c r="E322" s="53">
        <v>2</v>
      </c>
      <c r="F322" s="9">
        <v>1978</v>
      </c>
      <c r="G322" s="9">
        <v>34</v>
      </c>
      <c r="H322" s="9">
        <f t="shared" si="26"/>
        <v>14.59</v>
      </c>
      <c r="I322" s="8" t="s">
        <v>21</v>
      </c>
      <c r="J322" s="2" t="s">
        <v>207</v>
      </c>
      <c r="K322" s="71">
        <f t="shared" si="27"/>
        <v>838.925</v>
      </c>
    </row>
    <row r="323" spans="1:11" s="11" customFormat="1" ht="15.75" customHeight="1">
      <c r="A323" s="63">
        <v>92</v>
      </c>
      <c r="B323" s="52" t="s">
        <v>347</v>
      </c>
      <c r="C323" s="53">
        <v>79.3</v>
      </c>
      <c r="D323" s="53">
        <v>60.6</v>
      </c>
      <c r="E323" s="53">
        <v>2</v>
      </c>
      <c r="F323" s="9">
        <v>1973</v>
      </c>
      <c r="G323" s="9">
        <v>39</v>
      </c>
      <c r="H323" s="9">
        <f t="shared" si="26"/>
        <v>14.59</v>
      </c>
      <c r="I323" s="8" t="s">
        <v>21</v>
      </c>
      <c r="J323" s="2" t="s">
        <v>114</v>
      </c>
      <c r="K323" s="71">
        <f t="shared" si="27"/>
        <v>884.154</v>
      </c>
    </row>
    <row r="324" spans="1:11" s="11" customFormat="1" ht="15.75" customHeight="1">
      <c r="A324" s="63">
        <v>93</v>
      </c>
      <c r="B324" s="52" t="s">
        <v>348</v>
      </c>
      <c r="C324" s="53">
        <v>79.6</v>
      </c>
      <c r="D324" s="53">
        <v>58.2</v>
      </c>
      <c r="E324" s="53">
        <v>2</v>
      </c>
      <c r="F324" s="9">
        <v>1979</v>
      </c>
      <c r="G324" s="9">
        <v>33</v>
      </c>
      <c r="H324" s="9">
        <f t="shared" si="26"/>
        <v>14.59</v>
      </c>
      <c r="I324" s="8" t="s">
        <v>21</v>
      </c>
      <c r="J324" s="2" t="s">
        <v>207</v>
      </c>
      <c r="K324" s="71">
        <f t="shared" si="27"/>
        <v>849.138</v>
      </c>
    </row>
    <row r="325" spans="1:11" s="11" customFormat="1" ht="15.75" customHeight="1">
      <c r="A325" s="63">
        <v>94</v>
      </c>
      <c r="B325" s="52" t="s">
        <v>349</v>
      </c>
      <c r="C325" s="53">
        <v>60.8</v>
      </c>
      <c r="D325" s="53">
        <v>46.8</v>
      </c>
      <c r="E325" s="53">
        <v>2</v>
      </c>
      <c r="F325" s="9">
        <v>1972</v>
      </c>
      <c r="G325" s="9">
        <v>40</v>
      </c>
      <c r="H325" s="9">
        <f t="shared" si="26"/>
        <v>14.59</v>
      </c>
      <c r="I325" s="8" t="s">
        <v>21</v>
      </c>
      <c r="J325" s="2" t="s">
        <v>114</v>
      </c>
      <c r="K325" s="71">
        <f t="shared" si="27"/>
        <v>682.8119999999999</v>
      </c>
    </row>
    <row r="326" spans="1:11" s="11" customFormat="1" ht="15.75" customHeight="1">
      <c r="A326" s="63">
        <v>95</v>
      </c>
      <c r="B326" s="52" t="s">
        <v>350</v>
      </c>
      <c r="C326" s="53">
        <v>77</v>
      </c>
      <c r="D326" s="53">
        <v>57</v>
      </c>
      <c r="E326" s="53">
        <v>2</v>
      </c>
      <c r="F326" s="9">
        <v>1973</v>
      </c>
      <c r="G326" s="9">
        <v>39</v>
      </c>
      <c r="H326" s="9">
        <f t="shared" si="26"/>
        <v>14.59</v>
      </c>
      <c r="I326" s="8" t="s">
        <v>21</v>
      </c>
      <c r="J326" s="2" t="s">
        <v>103</v>
      </c>
      <c r="K326" s="71">
        <f t="shared" si="27"/>
        <v>831.63</v>
      </c>
    </row>
    <row r="327" spans="1:11" s="11" customFormat="1" ht="15.75" customHeight="1">
      <c r="A327" s="63">
        <v>96</v>
      </c>
      <c r="B327" s="52" t="s">
        <v>351</v>
      </c>
      <c r="C327" s="53">
        <v>111.3</v>
      </c>
      <c r="D327" s="53">
        <v>55.8</v>
      </c>
      <c r="E327" s="53">
        <v>2</v>
      </c>
      <c r="F327" s="9">
        <v>1985</v>
      </c>
      <c r="G327" s="9">
        <v>27</v>
      </c>
      <c r="H327" s="9">
        <f t="shared" si="26"/>
        <v>14.59</v>
      </c>
      <c r="I327" s="8" t="s">
        <v>21</v>
      </c>
      <c r="J327" s="2" t="s">
        <v>103</v>
      </c>
      <c r="K327" s="71">
        <f t="shared" si="27"/>
        <v>814.122</v>
      </c>
    </row>
    <row r="328" spans="1:11" s="11" customFormat="1" ht="15.75" customHeight="1">
      <c r="A328" s="63">
        <v>97</v>
      </c>
      <c r="B328" s="52" t="s">
        <v>352</v>
      </c>
      <c r="C328" s="53">
        <v>80.4</v>
      </c>
      <c r="D328" s="53">
        <v>60.8</v>
      </c>
      <c r="E328" s="53">
        <v>2</v>
      </c>
      <c r="F328" s="9">
        <v>1987</v>
      </c>
      <c r="G328" s="9">
        <v>25</v>
      </c>
      <c r="H328" s="9">
        <f t="shared" si="26"/>
        <v>14.59</v>
      </c>
      <c r="I328" s="8" t="s">
        <v>21</v>
      </c>
      <c r="J328" s="2" t="s">
        <v>114</v>
      </c>
      <c r="K328" s="71">
        <f t="shared" si="27"/>
        <v>887.072</v>
      </c>
    </row>
    <row r="329" spans="1:11" s="11" customFormat="1" ht="15.75" customHeight="1">
      <c r="A329" s="63">
        <v>98</v>
      </c>
      <c r="B329" s="52" t="s">
        <v>353</v>
      </c>
      <c r="C329" s="53">
        <v>117.4</v>
      </c>
      <c r="D329" s="53">
        <v>84</v>
      </c>
      <c r="E329" s="53">
        <v>2</v>
      </c>
      <c r="F329" s="9">
        <v>1986</v>
      </c>
      <c r="G329" s="9">
        <v>26</v>
      </c>
      <c r="H329" s="9">
        <f t="shared" si="26"/>
        <v>14.59</v>
      </c>
      <c r="I329" s="8" t="s">
        <v>21</v>
      </c>
      <c r="J329" s="2" t="s">
        <v>114</v>
      </c>
      <c r="K329" s="71">
        <f t="shared" si="27"/>
        <v>1225.56</v>
      </c>
    </row>
    <row r="330" spans="1:11" s="11" customFormat="1" ht="15.75" customHeight="1">
      <c r="A330" s="63">
        <v>99</v>
      </c>
      <c r="B330" s="52" t="s">
        <v>354</v>
      </c>
      <c r="C330" s="53">
        <v>113.6</v>
      </c>
      <c r="D330" s="53">
        <v>59.3</v>
      </c>
      <c r="E330" s="53">
        <v>4</v>
      </c>
      <c r="F330" s="9">
        <v>1987</v>
      </c>
      <c r="G330" s="9">
        <v>25</v>
      </c>
      <c r="H330" s="9">
        <f t="shared" si="26"/>
        <v>14.59</v>
      </c>
      <c r="I330" s="8" t="s">
        <v>21</v>
      </c>
      <c r="J330" s="2" t="s">
        <v>114</v>
      </c>
      <c r="K330" s="71">
        <f t="shared" si="27"/>
        <v>865.1869999999999</v>
      </c>
    </row>
    <row r="331" spans="1:11" s="11" customFormat="1" ht="15.75" customHeight="1">
      <c r="A331" s="63">
        <v>100</v>
      </c>
      <c r="B331" s="52" t="s">
        <v>355</v>
      </c>
      <c r="C331" s="53">
        <v>112.6</v>
      </c>
      <c r="D331" s="53">
        <v>66.8</v>
      </c>
      <c r="E331" s="53">
        <v>4</v>
      </c>
      <c r="F331" s="9">
        <v>1988</v>
      </c>
      <c r="G331" s="9">
        <v>24</v>
      </c>
      <c r="H331" s="9">
        <f t="shared" si="26"/>
        <v>14.59</v>
      </c>
      <c r="I331" s="8" t="s">
        <v>21</v>
      </c>
      <c r="J331" s="2" t="s">
        <v>114</v>
      </c>
      <c r="K331" s="71">
        <f t="shared" si="27"/>
        <v>974.612</v>
      </c>
    </row>
    <row r="332" spans="1:11" s="11" customFormat="1" ht="15.75" customHeight="1">
      <c r="A332" s="63">
        <v>101</v>
      </c>
      <c r="B332" s="52" t="s">
        <v>356</v>
      </c>
      <c r="C332" s="53">
        <v>109.5</v>
      </c>
      <c r="D332" s="53">
        <v>80.3</v>
      </c>
      <c r="E332" s="53">
        <v>2</v>
      </c>
      <c r="F332" s="9">
        <v>1988</v>
      </c>
      <c r="G332" s="9">
        <v>24</v>
      </c>
      <c r="H332" s="9">
        <f t="shared" si="26"/>
        <v>14.59</v>
      </c>
      <c r="I332" s="8" t="s">
        <v>21</v>
      </c>
      <c r="J332" s="2" t="s">
        <v>114</v>
      </c>
      <c r="K332" s="71">
        <f t="shared" si="27"/>
        <v>1171.577</v>
      </c>
    </row>
    <row r="333" spans="1:11" s="11" customFormat="1" ht="15.75" customHeight="1">
      <c r="A333" s="63">
        <v>102</v>
      </c>
      <c r="B333" s="52" t="s">
        <v>357</v>
      </c>
      <c r="C333" s="53">
        <v>146.3</v>
      </c>
      <c r="D333" s="53">
        <v>104.9</v>
      </c>
      <c r="E333" s="53">
        <v>2</v>
      </c>
      <c r="F333" s="9">
        <v>1991</v>
      </c>
      <c r="G333" s="9">
        <v>21</v>
      </c>
      <c r="H333" s="9">
        <f t="shared" si="26"/>
        <v>14.59</v>
      </c>
      <c r="I333" s="8" t="s">
        <v>21</v>
      </c>
      <c r="J333" s="2" t="s">
        <v>114</v>
      </c>
      <c r="K333" s="71">
        <f t="shared" si="27"/>
        <v>1530.491</v>
      </c>
    </row>
    <row r="334" spans="1:11" s="11" customFormat="1" ht="15.75" customHeight="1">
      <c r="A334" s="63">
        <v>103</v>
      </c>
      <c r="B334" s="52" t="s">
        <v>358</v>
      </c>
      <c r="C334" s="53">
        <v>114.1</v>
      </c>
      <c r="D334" s="53">
        <v>82</v>
      </c>
      <c r="E334" s="53">
        <v>2</v>
      </c>
      <c r="F334" s="9">
        <v>1992</v>
      </c>
      <c r="G334" s="9">
        <v>20</v>
      </c>
      <c r="H334" s="9">
        <f t="shared" si="26"/>
        <v>14.59</v>
      </c>
      <c r="I334" s="8" t="s">
        <v>21</v>
      </c>
      <c r="J334" s="2" t="s">
        <v>114</v>
      </c>
      <c r="K334" s="71">
        <f t="shared" si="27"/>
        <v>1196.3799999999999</v>
      </c>
    </row>
    <row r="335" spans="1:11" s="11" customFormat="1" ht="15.75" customHeight="1">
      <c r="A335" s="63">
        <v>104</v>
      </c>
      <c r="B335" s="52" t="s">
        <v>359</v>
      </c>
      <c r="C335" s="53">
        <v>76.4</v>
      </c>
      <c r="D335" s="53">
        <v>55.2</v>
      </c>
      <c r="E335" s="53">
        <v>2</v>
      </c>
      <c r="F335" s="9">
        <v>1973</v>
      </c>
      <c r="G335" s="9">
        <v>39</v>
      </c>
      <c r="H335" s="9">
        <f t="shared" si="26"/>
        <v>14.59</v>
      </c>
      <c r="I335" s="8" t="s">
        <v>21</v>
      </c>
      <c r="J335" s="2" t="s">
        <v>103</v>
      </c>
      <c r="K335" s="71">
        <f t="shared" si="27"/>
        <v>805.368</v>
      </c>
    </row>
    <row r="336" spans="1:11" s="11" customFormat="1" ht="15.75" customHeight="1">
      <c r="A336" s="63">
        <v>105</v>
      </c>
      <c r="B336" s="52" t="s">
        <v>360</v>
      </c>
      <c r="C336" s="53">
        <v>77.7</v>
      </c>
      <c r="D336" s="53">
        <v>46</v>
      </c>
      <c r="E336" s="53">
        <v>2</v>
      </c>
      <c r="F336" s="9">
        <v>1968</v>
      </c>
      <c r="G336" s="9">
        <v>44</v>
      </c>
      <c r="H336" s="9">
        <f t="shared" si="26"/>
        <v>14.59</v>
      </c>
      <c r="I336" s="8" t="s">
        <v>21</v>
      </c>
      <c r="J336" s="2" t="s">
        <v>207</v>
      </c>
      <c r="K336" s="71">
        <f t="shared" si="27"/>
        <v>671.14</v>
      </c>
    </row>
    <row r="337" spans="1:11" s="11" customFormat="1" ht="15.75" customHeight="1">
      <c r="A337" s="63">
        <v>106</v>
      </c>
      <c r="B337" s="52" t="s">
        <v>361</v>
      </c>
      <c r="C337" s="53">
        <v>36.2</v>
      </c>
      <c r="D337" s="53">
        <v>27.9</v>
      </c>
      <c r="E337" s="53">
        <v>2</v>
      </c>
      <c r="F337" s="9">
        <v>1937</v>
      </c>
      <c r="G337" s="9">
        <v>75</v>
      </c>
      <c r="H337" s="9">
        <f t="shared" si="26"/>
        <v>14.59</v>
      </c>
      <c r="I337" s="8" t="s">
        <v>21</v>
      </c>
      <c r="J337" s="2" t="s">
        <v>207</v>
      </c>
      <c r="K337" s="71">
        <f t="shared" si="27"/>
        <v>407.061</v>
      </c>
    </row>
    <row r="338" spans="1:11" s="11" customFormat="1" ht="15.75" customHeight="1">
      <c r="A338" s="11">
        <v>107</v>
      </c>
      <c r="B338" s="52" t="s">
        <v>362</v>
      </c>
      <c r="C338" s="53">
        <v>78.6</v>
      </c>
      <c r="D338" s="53">
        <v>56.1</v>
      </c>
      <c r="E338" s="53">
        <v>2</v>
      </c>
      <c r="F338" s="9">
        <v>1969</v>
      </c>
      <c r="G338" s="9">
        <v>43</v>
      </c>
      <c r="H338" s="9">
        <f t="shared" si="26"/>
        <v>14.59</v>
      </c>
      <c r="I338" s="9">
        <v>4</v>
      </c>
      <c r="J338" s="2" t="s">
        <v>207</v>
      </c>
      <c r="K338" s="71">
        <f t="shared" si="27"/>
        <v>818.499</v>
      </c>
    </row>
    <row r="339" spans="1:11" s="11" customFormat="1" ht="15.75" customHeight="1">
      <c r="A339" s="11">
        <v>108</v>
      </c>
      <c r="B339" s="52" t="s">
        <v>363</v>
      </c>
      <c r="C339" s="53">
        <v>83.4</v>
      </c>
      <c r="D339" s="53">
        <v>58.6</v>
      </c>
      <c r="E339" s="53">
        <v>2</v>
      </c>
      <c r="F339" s="9">
        <v>1970</v>
      </c>
      <c r="G339" s="9">
        <v>42</v>
      </c>
      <c r="H339" s="9">
        <f t="shared" si="26"/>
        <v>14.59</v>
      </c>
      <c r="I339" s="9">
        <v>4</v>
      </c>
      <c r="J339" s="2" t="s">
        <v>103</v>
      </c>
      <c r="K339" s="71">
        <f t="shared" si="27"/>
        <v>854.974</v>
      </c>
    </row>
    <row r="340" spans="1:11" s="11" customFormat="1" ht="15.75" customHeight="1">
      <c r="A340" s="11">
        <v>109</v>
      </c>
      <c r="B340" s="52" t="s">
        <v>364</v>
      </c>
      <c r="C340" s="53">
        <v>52.2</v>
      </c>
      <c r="D340" s="53">
        <v>29.1</v>
      </c>
      <c r="E340" s="53">
        <v>2</v>
      </c>
      <c r="F340" s="9">
        <v>1967</v>
      </c>
      <c r="G340" s="9">
        <v>45</v>
      </c>
      <c r="H340" s="9">
        <f t="shared" si="26"/>
        <v>14.59</v>
      </c>
      <c r="I340" s="9">
        <v>4</v>
      </c>
      <c r="J340" s="2" t="s">
        <v>103</v>
      </c>
      <c r="K340" s="71">
        <f t="shared" si="27"/>
        <v>424.569</v>
      </c>
    </row>
    <row r="341" spans="1:11" s="5" customFormat="1" ht="15.75" customHeight="1">
      <c r="A341" s="17"/>
      <c r="B341" s="49" t="s">
        <v>108</v>
      </c>
      <c r="C341" s="50">
        <f>SUM(C232:C340)</f>
        <v>16011.399999999996</v>
      </c>
      <c r="D341" s="50">
        <f aca="true" t="shared" si="28" ref="D341:K341">SUM(D232:D340)</f>
        <v>10438.800000000003</v>
      </c>
      <c r="E341" s="50">
        <f t="shared" si="28"/>
        <v>382</v>
      </c>
      <c r="F341" s="50">
        <f t="shared" si="28"/>
        <v>214951</v>
      </c>
      <c r="G341" s="50">
        <f t="shared" si="28"/>
        <v>4357</v>
      </c>
      <c r="H341" s="50">
        <f t="shared" si="28"/>
        <v>1807.2299999999964</v>
      </c>
      <c r="I341" s="50">
        <f t="shared" si="28"/>
        <v>114</v>
      </c>
      <c r="J341" s="50">
        <f t="shared" si="28"/>
        <v>0</v>
      </c>
      <c r="K341" s="79">
        <f t="shared" si="28"/>
        <v>209802.856</v>
      </c>
    </row>
    <row r="342" spans="1:7" ht="15.75" customHeight="1">
      <c r="A342" s="11"/>
      <c r="B342" s="65"/>
      <c r="C342" s="66"/>
      <c r="D342" s="66"/>
      <c r="E342" s="66"/>
      <c r="F342" s="64"/>
      <c r="G342" s="64"/>
    </row>
    <row r="343" spans="1:4" ht="15.75" customHeight="1">
      <c r="A343" s="6" t="s">
        <v>31</v>
      </c>
      <c r="D343" s="6" t="s">
        <v>34</v>
      </c>
    </row>
    <row r="344" spans="3:4" ht="15.75" customHeight="1">
      <c r="C344" s="6" t="s">
        <v>32</v>
      </c>
      <c r="D344" s="6" t="s">
        <v>35</v>
      </c>
    </row>
    <row r="345" spans="3:4" ht="15.75" customHeight="1">
      <c r="C345" s="6" t="s">
        <v>32</v>
      </c>
      <c r="D345" s="6" t="s">
        <v>36</v>
      </c>
    </row>
    <row r="346" spans="3:4" ht="15.75" customHeight="1">
      <c r="C346" s="6" t="s">
        <v>32</v>
      </c>
      <c r="D346" s="6" t="s">
        <v>33</v>
      </c>
    </row>
    <row r="348" ht="15.75" customHeight="1">
      <c r="A348" s="5" t="s">
        <v>22</v>
      </c>
    </row>
    <row r="349" ht="15.75" customHeight="1">
      <c r="A349" s="6" t="s">
        <v>42</v>
      </c>
    </row>
    <row r="350" ht="15.75" customHeight="1">
      <c r="A350" s="6" t="s">
        <v>23</v>
      </c>
    </row>
    <row r="351" spans="1:11" ht="15.75" customHeight="1">
      <c r="A351" s="11" t="s">
        <v>24</v>
      </c>
      <c r="B351" s="72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1:10" s="11" customFormat="1" ht="15.75" customHeight="1">
      <c r="A352" s="11" t="s">
        <v>380</v>
      </c>
      <c r="I352" s="82"/>
      <c r="J352" s="82" t="s">
        <v>381</v>
      </c>
    </row>
    <row r="353" spans="1:11" ht="15.75" customHeight="1">
      <c r="A353" s="11" t="s">
        <v>43</v>
      </c>
      <c r="B353" s="11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1:11" ht="15.75" customHeight="1">
      <c r="A354" s="11" t="s">
        <v>25</v>
      </c>
      <c r="B354" s="11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1:11" ht="15.75" customHeight="1">
      <c r="A355" s="11" t="s">
        <v>39</v>
      </c>
      <c r="B355" s="11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1:11" ht="15.75" customHeight="1">
      <c r="A356" s="11" t="s">
        <v>26</v>
      </c>
      <c r="B356" s="11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1:11" ht="15.75" customHeight="1">
      <c r="A357" s="11" t="s">
        <v>27</v>
      </c>
      <c r="B357" s="11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1:11" ht="15.75" customHeight="1">
      <c r="A358" s="11" t="s">
        <v>28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 s="11" customFormat="1" ht="15.75" customHeight="1">
      <c r="A359" s="11" t="s">
        <v>383</v>
      </c>
    </row>
    <row r="360" s="11" customFormat="1" ht="15.75" customHeight="1">
      <c r="A360" s="11" t="s">
        <v>382</v>
      </c>
    </row>
    <row r="361" s="11" customFormat="1" ht="15.75" customHeight="1">
      <c r="A361" s="11" t="s">
        <v>384</v>
      </c>
    </row>
    <row r="362" s="11" customFormat="1" ht="15.75" customHeight="1">
      <c r="A362" s="11" t="s">
        <v>385</v>
      </c>
    </row>
    <row r="363" s="11" customFormat="1" ht="15.75" customHeight="1">
      <c r="A363" s="11" t="s">
        <v>30</v>
      </c>
    </row>
    <row r="364" spans="1:11" ht="15.75" customHeight="1">
      <c r="A364" s="11" t="s">
        <v>29</v>
      </c>
      <c r="B364" s="64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1:11" ht="15.75" customHeight="1">
      <c r="A365" s="83" t="s">
        <v>369</v>
      </c>
      <c r="B365" s="83"/>
      <c r="C365" s="73">
        <f>K32*0.5</f>
        <v>11246.7015</v>
      </c>
      <c r="D365" s="77"/>
      <c r="E365" s="77"/>
      <c r="F365" s="77"/>
      <c r="G365" s="77"/>
      <c r="H365" s="77"/>
      <c r="I365" s="77"/>
      <c r="J365" s="75"/>
      <c r="K365" s="11"/>
    </row>
    <row r="366" spans="1:11" ht="15.75" customHeight="1">
      <c r="A366" s="83" t="s">
        <v>370</v>
      </c>
      <c r="B366" s="83"/>
      <c r="C366" s="74">
        <f>K82*0.5</f>
        <v>156768.89199999993</v>
      </c>
      <c r="D366" s="77"/>
      <c r="E366" s="77"/>
      <c r="F366" s="77"/>
      <c r="G366" s="77"/>
      <c r="H366" s="77"/>
      <c r="I366" s="77"/>
      <c r="J366" s="75"/>
      <c r="K366" s="11"/>
    </row>
    <row r="367" spans="1:11" ht="15.75" customHeight="1">
      <c r="A367" s="83" t="s">
        <v>371</v>
      </c>
      <c r="B367" s="83"/>
      <c r="C367" s="74">
        <f>K89*0.5</f>
        <v>951.2679999999999</v>
      </c>
      <c r="D367" s="77"/>
      <c r="E367" s="77"/>
      <c r="F367" s="77"/>
      <c r="G367" s="77"/>
      <c r="H367" s="77"/>
      <c r="I367" s="77"/>
      <c r="J367" s="75"/>
      <c r="K367" s="11"/>
    </row>
    <row r="368" spans="1:11" ht="15.75" customHeight="1">
      <c r="A368" s="83" t="s">
        <v>372</v>
      </c>
      <c r="B368" s="83"/>
      <c r="C368" s="74">
        <f>K124*0.5</f>
        <v>17868.514000000003</v>
      </c>
      <c r="D368" s="77"/>
      <c r="E368" s="77"/>
      <c r="F368" s="77"/>
      <c r="G368" s="77"/>
      <c r="H368" s="77"/>
      <c r="I368" s="77"/>
      <c r="J368" s="75"/>
      <c r="K368" s="11"/>
    </row>
    <row r="369" spans="1:11" ht="15.75" customHeight="1">
      <c r="A369" s="83" t="s">
        <v>373</v>
      </c>
      <c r="B369" s="83"/>
      <c r="C369" s="74">
        <f>K172*0.5</f>
        <v>170844.72450000004</v>
      </c>
      <c r="D369" s="77"/>
      <c r="E369" s="77"/>
      <c r="F369" s="77"/>
      <c r="G369" s="77"/>
      <c r="H369" s="77"/>
      <c r="I369" s="77"/>
      <c r="J369" s="75"/>
      <c r="K369" s="11"/>
    </row>
    <row r="370" spans="1:11" ht="15.75" customHeight="1">
      <c r="A370" s="83" t="s">
        <v>374</v>
      </c>
      <c r="B370" s="83"/>
      <c r="C370" s="74">
        <f>K195*0.5</f>
        <v>55316.66350000001</v>
      </c>
      <c r="D370" s="77"/>
      <c r="E370" s="77"/>
      <c r="F370" s="77"/>
      <c r="G370" s="77"/>
      <c r="H370" s="77"/>
      <c r="I370" s="77"/>
      <c r="J370" s="75"/>
      <c r="K370" s="11"/>
    </row>
    <row r="371" spans="1:11" ht="15.75" customHeight="1">
      <c r="A371" s="83" t="s">
        <v>377</v>
      </c>
      <c r="B371" s="83"/>
      <c r="C371" s="74">
        <f>K227*0.5</f>
        <v>60493.58549999999</v>
      </c>
      <c r="D371" s="77"/>
      <c r="E371" s="77"/>
      <c r="F371" s="77"/>
      <c r="G371" s="77"/>
      <c r="H371" s="77"/>
      <c r="I371" s="77"/>
      <c r="J371" s="75"/>
      <c r="K371" s="11"/>
    </row>
    <row r="372" spans="1:11" ht="15.75" customHeight="1">
      <c r="A372" s="83" t="s">
        <v>378</v>
      </c>
      <c r="B372" s="83"/>
      <c r="C372" s="74">
        <f>K341*0.5</f>
        <v>104901.428</v>
      </c>
      <c r="D372" s="77"/>
      <c r="E372" s="77"/>
      <c r="F372" s="77"/>
      <c r="G372" s="77"/>
      <c r="H372" s="77"/>
      <c r="I372" s="77"/>
      <c r="J372" s="75"/>
      <c r="K372" s="11"/>
    </row>
    <row r="373" spans="1:11" ht="15.75" customHeight="1">
      <c r="A373" s="11"/>
      <c r="B373" s="75"/>
      <c r="C373" s="76"/>
      <c r="D373" s="11"/>
      <c r="E373" s="11"/>
      <c r="F373" s="11"/>
      <c r="G373" s="11"/>
      <c r="H373" s="11"/>
      <c r="I373" s="11"/>
      <c r="J373" s="11"/>
      <c r="K373" s="11"/>
    </row>
    <row r="374" spans="1:10" s="11" customFormat="1" ht="15.75" customHeight="1">
      <c r="A374" s="77" t="s">
        <v>386</v>
      </c>
      <c r="C374" s="75"/>
      <c r="D374" s="75"/>
      <c r="E374" s="75"/>
      <c r="F374" s="75"/>
      <c r="G374" s="75"/>
      <c r="H374" s="75"/>
      <c r="I374" s="75"/>
      <c r="J374" s="75"/>
    </row>
  </sheetData>
  <sheetProtection/>
  <mergeCells count="120">
    <mergeCell ref="A365:B365"/>
    <mergeCell ref="A366:B366"/>
    <mergeCell ref="A367:B367"/>
    <mergeCell ref="A368:B368"/>
    <mergeCell ref="A369:B369"/>
    <mergeCell ref="A370:B370"/>
    <mergeCell ref="H229:H231"/>
    <mergeCell ref="I229:I231"/>
    <mergeCell ref="J229:J231"/>
    <mergeCell ref="K229:K231"/>
    <mergeCell ref="C230:C231"/>
    <mergeCell ref="D230:D231"/>
    <mergeCell ref="K197:K199"/>
    <mergeCell ref="C198:C199"/>
    <mergeCell ref="D198:D199"/>
    <mergeCell ref="A228:K228"/>
    <mergeCell ref="A229:A231"/>
    <mergeCell ref="B229:B231"/>
    <mergeCell ref="C229:D229"/>
    <mergeCell ref="E229:E231"/>
    <mergeCell ref="F229:F231"/>
    <mergeCell ref="G229:G231"/>
    <mergeCell ref="A196:K196"/>
    <mergeCell ref="A197:A199"/>
    <mergeCell ref="B197:B199"/>
    <mergeCell ref="C197:D197"/>
    <mergeCell ref="E197:E199"/>
    <mergeCell ref="F197:F199"/>
    <mergeCell ref="G197:G199"/>
    <mergeCell ref="H197:H199"/>
    <mergeCell ref="I197:I199"/>
    <mergeCell ref="J197:J199"/>
    <mergeCell ref="H174:H176"/>
    <mergeCell ref="I174:I176"/>
    <mergeCell ref="J174:J176"/>
    <mergeCell ref="K174:K176"/>
    <mergeCell ref="C175:C176"/>
    <mergeCell ref="D175:D176"/>
    <mergeCell ref="K126:K128"/>
    <mergeCell ref="C127:C128"/>
    <mergeCell ref="D127:D128"/>
    <mergeCell ref="A173:K173"/>
    <mergeCell ref="A174:A176"/>
    <mergeCell ref="B174:B176"/>
    <mergeCell ref="C174:D174"/>
    <mergeCell ref="E174:E176"/>
    <mergeCell ref="F174:F176"/>
    <mergeCell ref="G174:G176"/>
    <mergeCell ref="A125:K125"/>
    <mergeCell ref="A126:A128"/>
    <mergeCell ref="B126:B128"/>
    <mergeCell ref="C126:D126"/>
    <mergeCell ref="E126:E128"/>
    <mergeCell ref="F126:F128"/>
    <mergeCell ref="G126:G128"/>
    <mergeCell ref="H126:H128"/>
    <mergeCell ref="I126:I128"/>
    <mergeCell ref="J126:J128"/>
    <mergeCell ref="G84:G86"/>
    <mergeCell ref="H84:H86"/>
    <mergeCell ref="I84:I86"/>
    <mergeCell ref="J84:J86"/>
    <mergeCell ref="K84:K86"/>
    <mergeCell ref="C85:C86"/>
    <mergeCell ref="D85:D86"/>
    <mergeCell ref="I35:I37"/>
    <mergeCell ref="J35:J37"/>
    <mergeCell ref="K35:K37"/>
    <mergeCell ref="C36:C37"/>
    <mergeCell ref="D36:D37"/>
    <mergeCell ref="G35:G37"/>
    <mergeCell ref="H35:H37"/>
    <mergeCell ref="A5:K5"/>
    <mergeCell ref="A6:K6"/>
    <mergeCell ref="A7:K7"/>
    <mergeCell ref="A35:A37"/>
    <mergeCell ref="B91:B93"/>
    <mergeCell ref="C91:D91"/>
    <mergeCell ref="E91:E93"/>
    <mergeCell ref="F91:F93"/>
    <mergeCell ref="G91:G93"/>
    <mergeCell ref="H91:H93"/>
    <mergeCell ref="I91:I93"/>
    <mergeCell ref="J91:J93"/>
    <mergeCell ref="K91:K93"/>
    <mergeCell ref="C92:C93"/>
    <mergeCell ref="D92:D93"/>
    <mergeCell ref="A84:A86"/>
    <mergeCell ref="B84:B86"/>
    <mergeCell ref="C84:D84"/>
    <mergeCell ref="E84:E86"/>
    <mergeCell ref="F84:F86"/>
    <mergeCell ref="B35:B37"/>
    <mergeCell ref="C35:D35"/>
    <mergeCell ref="E35:E37"/>
    <mergeCell ref="F35:F37"/>
    <mergeCell ref="A371:B371"/>
    <mergeCell ref="A372:B372"/>
    <mergeCell ref="A1:K1"/>
    <mergeCell ref="A2:K2"/>
    <mergeCell ref="A3:K3"/>
    <mergeCell ref="C12:C13"/>
    <mergeCell ref="D12:D13"/>
    <mergeCell ref="G11:G13"/>
    <mergeCell ref="K11:K13"/>
    <mergeCell ref="A14:K14"/>
    <mergeCell ref="A9:J10"/>
    <mergeCell ref="A11:A13"/>
    <mergeCell ref="B11:B13"/>
    <mergeCell ref="E11:E13"/>
    <mergeCell ref="F11:F13"/>
    <mergeCell ref="H11:H13"/>
    <mergeCell ref="I11:I13"/>
    <mergeCell ref="J11:J13"/>
    <mergeCell ref="C11:D11"/>
    <mergeCell ref="A34:K34"/>
    <mergeCell ref="A83:K83"/>
    <mergeCell ref="A90:K90"/>
    <mergeCell ref="A91:A93"/>
    <mergeCell ref="A4:K4"/>
  </mergeCells>
  <hyperlinks>
    <hyperlink ref="A7" r:id="rId1" display="dalnegorsk@mo.primorsky.ru, телефон (42373) 3-23-14, факс (42373) 3-24-30"/>
  </hyperlinks>
  <printOptions/>
  <pageMargins left="0.5905511811023623" right="0.3937007874015748" top="0.984251968503937" bottom="0.984251968503937" header="0.5118110236220472" footer="0.5118110236220472"/>
  <pageSetup fitToHeight="9" fitToWidth="1" horizontalDpi="600" verticalDpi="600" orientation="portrait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tarasovrm</cp:lastModifiedBy>
  <cp:lastPrinted>2012-07-15T02:25:35Z</cp:lastPrinted>
  <dcterms:created xsi:type="dcterms:W3CDTF">2001-06-27T16:51:25Z</dcterms:created>
  <dcterms:modified xsi:type="dcterms:W3CDTF">2012-07-26T01:24:17Z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