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6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8" sheetId="7" r:id="rId7"/>
    <sheet name="Лист1" sheetId="8" r:id="rId8"/>
  </sheets>
  <definedNames>
    <definedName name="_GoBack" localSheetId="1">'Форма 3'!#REF!</definedName>
    <definedName name="_xlfn.UNICODE" hidden="1">#NAME?</definedName>
    <definedName name="_xlnm.Print_Titles" localSheetId="5">'Форма7'!$9:$9</definedName>
    <definedName name="_xlnm.Print_Area" localSheetId="0">'Форма 2'!$A$1:$W$142</definedName>
    <definedName name="_xlnm.Print_Area" localSheetId="1">'Форма 3'!$A$1:$F$65</definedName>
    <definedName name="_xlnm.Print_Area" localSheetId="6">'Форма 8'!$A$1:$I$238</definedName>
    <definedName name="_xlnm.Print_Area" localSheetId="5">'Форма7'!$A$1:$K$306</definedName>
  </definedNames>
  <calcPr fullCalcOnLoad="1"/>
</workbook>
</file>

<file path=xl/comments6.xml><?xml version="1.0" encoding="utf-8"?>
<comments xmlns="http://schemas.openxmlformats.org/spreadsheetml/2006/main">
  <authors>
    <author>Шилова Ирина Юрьевна</author>
  </authors>
  <commentList>
    <comment ref="K180" authorId="0">
      <text>
        <r>
          <rPr>
            <b/>
            <sz val="9"/>
            <rFont val="Tahoma"/>
            <family val="2"/>
          </rPr>
          <t>Шилова Ирина Юрьевна:</t>
        </r>
        <r>
          <rPr>
            <sz val="9"/>
            <rFont val="Tahoma"/>
            <family val="2"/>
          </rPr>
          <t xml:space="preserve">
сумму 1 млн перенесут на кбк 28500</t>
        </r>
      </text>
    </comment>
    <comment ref="K185" authorId="0">
      <text>
        <r>
          <rPr>
            <b/>
            <sz val="9"/>
            <rFont val="Tahoma"/>
            <family val="2"/>
          </rPr>
          <t>Шилова Ирина Юрьевна:</t>
        </r>
        <r>
          <rPr>
            <sz val="9"/>
            <rFont val="Tahoma"/>
            <family val="2"/>
          </rPr>
          <t xml:space="preserve">
перенос на кбк 28900</t>
        </r>
      </text>
    </comment>
  </commentList>
</comments>
</file>

<file path=xl/sharedStrings.xml><?xml version="1.0" encoding="utf-8"?>
<sst xmlns="http://schemas.openxmlformats.org/spreadsheetml/2006/main" count="1870" uniqueCount="555">
  <si>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</si>
  <si>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</si>
  <si>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</si>
  <si>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</si>
  <si>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</si>
  <si>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</si>
  <si>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</si>
  <si>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</si>
  <si>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</si>
  <si>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</si>
  <si>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</si>
  <si>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</si>
  <si>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</si>
  <si>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</si>
  <si>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</si>
  <si>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</si>
  <si>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</si>
  <si>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</si>
  <si>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</si>
  <si>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</si>
  <si>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</si>
  <si>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>Ответственный исполнитель, соисполнитель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</si>
  <si>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</si>
  <si>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</si>
  <si>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</si>
  <si>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</si>
  <si>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</si>
  <si>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</si>
  <si>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</si>
  <si>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</si>
  <si>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</si>
  <si>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</si>
  <si>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</si>
  <si>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</si>
  <si>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</si>
  <si>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</si>
  <si>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</si>
  <si>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</si>
  <si>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</si>
  <si>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</si>
  <si>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</si>
  <si>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</si>
  <si>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</si>
  <si>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</si>
  <si>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</si>
  <si>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</si>
  <si>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</si>
  <si>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</si>
  <si>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Срок*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</si>
  <si>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</si>
  <si>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</si>
  <si>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Не применяются</t>
  </si>
  <si>
    <t xml:space="preserve">                              (наименование муниципальной программы)</t>
  </si>
  <si>
    <t xml:space="preserve">                 муниципальными бюджетными и автономными учреждениями по муниципальной программе </t>
  </si>
  <si>
    <t>первый год планового периода 2016</t>
  </si>
  <si>
    <t>второй год планового периода 2017</t>
  </si>
  <si>
    <t>третий год планового периода 2018</t>
  </si>
  <si>
    <t>четвертый год планового периода 2019</t>
  </si>
  <si>
    <t>пятый год планового периода 2020</t>
  </si>
  <si>
    <t>очередной финансовый год             2015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</si>
  <si>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округа, МКУ «Обслуживающее учреждение».</t>
  </si>
  <si>
    <r>
      <t>Всего, в т.ч</t>
    </r>
    <r>
      <rPr>
        <sz val="12"/>
        <rFont val="Times New Roman"/>
        <family val="1"/>
      </rPr>
      <t>.</t>
    </r>
  </si>
  <si>
    <t>Отдел жизнеобеспечения администрации Дальнегорского городского округа</t>
  </si>
  <si>
    <t>Отсутствует</t>
  </si>
  <si>
    <t>4.</t>
  </si>
  <si>
    <t>Всего, в т.ч.</t>
  </si>
  <si>
    <t>Отдел жизнеобеспечения администрации Дальнегорского городского округа, отдел архитектуры и строительства администрации Дальнегорского городского округа</t>
  </si>
  <si>
    <t>Отдел архитектуры и строительства администрации Дальнегорского городского округа</t>
  </si>
  <si>
    <t>5.</t>
  </si>
  <si>
    <t>МКУ «Обслуживающее учреждение»</t>
  </si>
  <si>
    <t>6.</t>
  </si>
  <si>
    <t>2.1.</t>
  </si>
  <si>
    <t>2.2.</t>
  </si>
  <si>
    <t>2.3.</t>
  </si>
  <si>
    <t>2.4.</t>
  </si>
  <si>
    <t>Всего</t>
  </si>
  <si>
    <t>Отдел жизнеобеспечения</t>
  </si>
  <si>
    <t>1.1.</t>
  </si>
  <si>
    <t>1.2.</t>
  </si>
  <si>
    <t>1.3.</t>
  </si>
  <si>
    <t>1.4.</t>
  </si>
  <si>
    <t>2015 год</t>
  </si>
  <si>
    <t>Отдельное мероприятие: «повышение безопасности дорожного движения»</t>
  </si>
  <si>
    <t>7.</t>
  </si>
  <si>
    <t>Отдельное мероприятие: «сохранение и развитие зеленых насаждений»</t>
  </si>
  <si>
    <t xml:space="preserve">Отдел жизнеобеспечения , отдел архитектуры и строительства </t>
  </si>
  <si>
    <t xml:space="preserve">Отдел жизнеобеспечения     </t>
  </si>
  <si>
    <t>Отдел жизнеобеспечения, отдел архитектуры администрации Дальнегорского городского округа</t>
  </si>
  <si>
    <t>содержание, восстановление (помывка, окраска, ремонт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</si>
  <si>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приобретение рассады цветов, посадка, уход за растениями на территории Дальнегорского городского округа</t>
  </si>
  <si>
    <t>МКУ "Обслуживающее учреждение"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</si>
  <si>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</si>
  <si>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</si>
  <si>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</si>
  <si>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</si>
  <si>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</si>
  <si>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</si>
  <si>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</si>
  <si>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</si>
  <si>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</si>
  <si>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5.1.</t>
  </si>
  <si>
    <t>5.2.</t>
  </si>
  <si>
    <t>5.4.</t>
  </si>
  <si>
    <t>5.5.</t>
  </si>
  <si>
    <t>очистка от свежевыпавшего снега  территорий Дальнегорского городского округа</t>
  </si>
  <si>
    <t>5.6.</t>
  </si>
  <si>
    <t>6.1.</t>
  </si>
  <si>
    <t>6.2.</t>
  </si>
  <si>
    <t>отчетный финансовый год 2013</t>
  </si>
  <si>
    <t>текущий финансовый год 2014</t>
  </si>
  <si>
    <t>очередной финансовый год 2015</t>
  </si>
  <si>
    <t>%</t>
  </si>
  <si>
    <t>показатели</t>
  </si>
  <si>
    <t xml:space="preserve">Увеличение  доли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</si>
  <si>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Шт.
</t>
  </si>
  <si>
    <t xml:space="preserve">Увеличение  доли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</si>
  <si>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доли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</si>
  <si>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м</t>
  </si>
  <si>
    <t>Ед.</t>
  </si>
  <si>
    <t>Увеличение   доли освобожденной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</si>
  <si>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Увеличение доли  площадей, засаженных цветами в общей доле цветников на территории Дальнегорского городского округа</t>
  </si>
  <si>
    <t>Показатели</t>
  </si>
  <si>
    <t>м2</t>
  </si>
  <si>
    <t>Увеличение доли восстановленных и прочищенных сетей ливневой канализации в общей протяженности сетей ливневой канализации Дальнегорского городского округа</t>
  </si>
  <si>
    <t>Ед</t>
  </si>
  <si>
    <t>Увеличение протяженности обслуживаемой, отремонтированной  ливневой канализации</t>
  </si>
  <si>
    <t>Увеличение доли территории содержания и обслуживания кладбища Дальнегорского городского округа</t>
  </si>
  <si>
    <t>21,03*</t>
  </si>
  <si>
    <t>330,00*</t>
  </si>
  <si>
    <t>Увеличение доли  содержания дорог  Дальнегорского городского округа (в части уборки от мусора) с учетом периодичности уборки.</t>
  </si>
  <si>
    <t>Меры правового регулирования отсутствуют</t>
  </si>
  <si>
    <t xml:space="preserve">                                                                                                «Развитие, содержание улично-дорожной сети и благоустройство </t>
  </si>
  <si>
    <t xml:space="preserve">Увеличение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</si>
  <si>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дорожных ограждений в  общей протяженности автомобильных дорог общего пользования местного значения  Дальнегорского городского округа (метр на 1 км дорог)  </t>
  </si>
  <si>
    <t xml:space="preserve">Увеличение  количества установленных и обслуживаемых дорожных знаков в  общей протяженности автомобильных дорог общего пользования местного значения  Дальнегорского городского округа </t>
  </si>
  <si>
    <t>Увеличение доли  окашиваемых площадей в общей площади территорий, покрытых травяным покровом на  территории Дальнегорского городского округа</t>
  </si>
  <si>
    <t>Увеличение  площади уборки территорий от мусора и сломанных ветвей</t>
  </si>
  <si>
    <t>Увеличение площади уборки территорий от снега с учетом периодичности</t>
  </si>
  <si>
    <t>содержание и обслуживание мест захоронения Дальнегорского городского округа</t>
  </si>
  <si>
    <t>очистка от свежевыпавшего снега дорог  Дальнегорского городского округа</t>
  </si>
  <si>
    <t>Отдельное мероприятие: 
« Содержание объектов благоустройства (за исключением осуществления дорожной деятельности)»</t>
  </si>
  <si>
    <t>Отдельное мероприятие: «Уборка дорог»</t>
  </si>
  <si>
    <t>Отдельное мероприятие: «Благоустройство территории»</t>
  </si>
  <si>
    <t xml:space="preserve">Отдельное мероприятие: «Благоустройство территории»
</t>
  </si>
  <si>
    <t xml:space="preserve">Отдельное мероприятие: «Уборка дорог»
</t>
  </si>
  <si>
    <t>Отдельное мероприятие: «Повышение безопасности дорожного движения»</t>
  </si>
  <si>
    <t>шестой год планового периода 2021</t>
  </si>
  <si>
    <t>3.5.</t>
  </si>
  <si>
    <t>- подтверждение ПИР (проектно-изыскательские работы)  по объекту «Строительство Дальнегорского городского кладбища (с. Сержантово)»</t>
  </si>
  <si>
    <t>ремонт моста через реку Горбуша</t>
  </si>
  <si>
    <t>- очистка от свежевыпавшего снега  территорий Дальнегорского городского округа</t>
  </si>
  <si>
    <t>7.1.</t>
  </si>
  <si>
    <t>7.2.</t>
  </si>
  <si>
    <t>установка и замена дорожных знаков на территории Дальнегорского городского округа</t>
  </si>
  <si>
    <t>изготовление и установка дорожных ограждений на автодорогах местного значения, обочинах автодорог Дальнегорского городского округа</t>
  </si>
  <si>
    <t>2018 год</t>
  </si>
  <si>
    <t>964-0409-1190021300-200</t>
  </si>
  <si>
    <t xml:space="preserve">Отдел жизнеобеспечения </t>
  </si>
  <si>
    <t>964-0503-1190028200-200</t>
  </si>
  <si>
    <t>964-0409-1190021210-200</t>
  </si>
  <si>
    <t xml:space="preserve"> организация, техническое обслуживание, ремонт сетей  уличного освещения Дальнегорского городского округа</t>
  </si>
  <si>
    <t>Увеличение количества восстановленых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</si>
  <si>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организация,техническое обслуживание, ремонт сетей уличного освещения Дальнегорского городского округа</t>
  </si>
  <si>
    <t>обустройство детской и спортивной площадок по ул.Осипенко</t>
  </si>
  <si>
    <t>х</t>
  </si>
  <si>
    <t>Увеличение числа деревьев, подверга-емых обрезке (сносу), обрезке с целью улучшения эстети-ческого вида зеленых насаждений (приве-денные объемы)</t>
  </si>
  <si>
    <t>благоустройство пешеходной дороги по ул. Осипенко в г. Дальнегорске</t>
  </si>
  <si>
    <t>создание картографического материала с отображением мест размещения объектов</t>
  </si>
  <si>
    <t>приобретение специализированной техники</t>
  </si>
  <si>
    <t>приобретение фотоловушек</t>
  </si>
  <si>
    <t>Административная комиссия</t>
  </si>
  <si>
    <t>благоустройство поселений</t>
  </si>
  <si>
    <t>Территориальные отделы</t>
  </si>
  <si>
    <t>обеспечение деятельности отдельных структурных подразделений муниципальных казенных учреждений</t>
  </si>
  <si>
    <t>Отдел жизнеобеспечения и Отдел архитектуры и строительства администрации Дальнегорского городского округа ,  МКУ «Обслуживающее учреждение», Административная комиссия, Территориальные отделы</t>
  </si>
  <si>
    <t>Основные этапы реализации</t>
  </si>
  <si>
    <t>Объем финансирования на очередной финансовый год  (тыс. руб.)</t>
  </si>
  <si>
    <t>План график</t>
  </si>
  <si>
    <t>аукцион</t>
  </si>
  <si>
    <t>заключение контракта</t>
  </si>
  <si>
    <t>выполнение работ</t>
  </si>
  <si>
    <t xml:space="preserve">План-график реализации муниципальной программы на очередной финансовый год </t>
  </si>
  <si>
    <t>964-0503-1190028700-200</t>
  </si>
  <si>
    <t>964-0409-1190021300-244</t>
  </si>
  <si>
    <t xml:space="preserve"> 964-0503-1190028300-244</t>
  </si>
  <si>
    <t>организация,техническое обслуживание, ремонт сетей уличного освещения и линий электропередач Дальнегорского городского округа</t>
  </si>
  <si>
    <t xml:space="preserve">Увеличение доли эксплуатируемых муниципальных светильников и линий электропередач на территории 
Дальнегорского городского округа
</t>
  </si>
  <si>
    <t xml:space="preserve">Увеличение количества эксплуатируемых муниципальных светильников и линий электропередач на территории 
Дальнегорского городского округа
</t>
  </si>
  <si>
    <t xml:space="preserve"> -  техническое обслуживание, ремонт сетей  уличного освещения  и линий электропередач  Дальнегорского городского округа </t>
  </si>
  <si>
    <t xml:space="preserve"> 964-0503-1190028300-244
</t>
  </si>
  <si>
    <t xml:space="preserve">2020 год </t>
  </si>
  <si>
    <t>2020 год</t>
  </si>
  <si>
    <t>2019 год</t>
  </si>
  <si>
    <t>благоустройство пешеходной дороги по ул. Осипенко, технологическое присоединение к водоотведению объекта благоустройства</t>
  </si>
  <si>
    <t xml:space="preserve">Муниципальная программа «Развитие, содержание улично-дорожной сети и благоустройство Дальнегорского городского округа» </t>
  </si>
  <si>
    <t xml:space="preserve">                                                 Сведения об индикаторах (показателях)  муниципальной программы</t>
  </si>
  <si>
    <t xml:space="preserve">                                                              Дальнегорского городского округа» 
</t>
  </si>
  <si>
    <t xml:space="preserve">                                       (наименование муниципальной программы)</t>
  </si>
  <si>
    <t>создание контейнерных площадок для установки контейнеров для накопления твердых коммунальных отходов</t>
  </si>
  <si>
    <t>«Развитие, содержание улично-дорожной сети и благоустройство Дальнегорского
 городского округа»</t>
  </si>
  <si>
    <t>«Развитие, содержание улично-дорожной сети и благоустройство Дальнегорского
 городского округа» 
_________________________________________________________________________</t>
  </si>
  <si>
    <t xml:space="preserve">«Развитие, содержание улично-дорожной сети и благоустройство Дальнегорского
 городского округа» </t>
  </si>
  <si>
    <t>«Развитие, содержание улично-дорожной сети и благоустройство  
Дальнегорского городского округа» 
_____________________________________________________________________________________</t>
  </si>
  <si>
    <t xml:space="preserve">Отдел жизнеобеспечения   </t>
  </si>
  <si>
    <t>создание контейнерных площадок, для установки контейнеров для накопления твердых коммунальных отходов</t>
  </si>
  <si>
    <t>Отдельное мероприятие: «создание контейнерных площадок для установки контейнеров для накопления твердых коммунальных отходов»</t>
  </si>
  <si>
    <t xml:space="preserve">  очистка от свежевыпавшего снега дорог Дальнегорского городского округа</t>
  </si>
  <si>
    <t>третий год планового периода</t>
  </si>
  <si>
    <t>четвертый  год планового периода</t>
  </si>
  <si>
    <t>пятый год планового периода</t>
  </si>
  <si>
    <t>шестой год планового периода</t>
  </si>
  <si>
    <t>Финансовая оценка результатотов применения мер госуларственного регулирования                                                                   (тыс. руб.), годы</t>
  </si>
  <si>
    <t xml:space="preserve">Муниципальная программа «Развитие, содержание улично-дорожной сети и благоустройство
Дальнегорского городского округа» 
</t>
  </si>
  <si>
    <t>8.</t>
  </si>
  <si>
    <t>8.1.</t>
  </si>
  <si>
    <t>1. Отдельное мероприятие - «повышение безопасности дорожного движения» (индикаторы)</t>
  </si>
  <si>
    <t>2. Отдельное мероприятие - «сохранение и развитие зеленых насаждений» (индикаторы)</t>
  </si>
  <si>
    <t xml:space="preserve">3. Отдельное мероприятие - «содержание объектов благоустройства
(за исключением осуществления дорожной деятельности») (индикаторы)
</t>
  </si>
  <si>
    <r>
      <t xml:space="preserve">                                                               </t>
    </r>
    <r>
      <rPr>
        <b/>
        <sz val="10"/>
        <rFont val="Times New Roman"/>
        <family val="1"/>
      </rPr>
      <t xml:space="preserve">  4.  Отдельное мероприятие - «благоустройство территории» (индикаторы)</t>
    </r>
  </si>
  <si>
    <t>5. Отдельное мероприятие: «Уборка дорог» (индикаторы)</t>
  </si>
  <si>
    <t>7. Отдельное мероприятие: «Обеспечение деятельности отдельных структурных подразделений муниципальных казенных учреждений (индикаторы)</t>
  </si>
  <si>
    <t>1.5.</t>
  </si>
  <si>
    <t>7.3.</t>
  </si>
  <si>
    <t>7.4.</t>
  </si>
  <si>
    <t>7.5.</t>
  </si>
  <si>
    <t>7.6.</t>
  </si>
  <si>
    <t>7.7.</t>
  </si>
  <si>
    <t>7.8.</t>
  </si>
  <si>
    <t>7.9.</t>
  </si>
  <si>
    <t>7.10.</t>
  </si>
  <si>
    <t>Увеличение доли  содержания территории  Дальнегорского городского округа (в части уборки от мусора и сломанных ветвей) территории Дальнегорского городского округа</t>
  </si>
  <si>
    <t>м.</t>
  </si>
  <si>
    <t>ед.</t>
  </si>
  <si>
    <t>Увеличение доли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</si>
  <si>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Благоустройство пешеходной дороги по ул. Осипенко в г. Дальнегорске</t>
  </si>
  <si>
    <t xml:space="preserve">Увеличение 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</si>
  <si>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количества созданых контейнерных площадок для установки контейнеров для накопления твердых коммунальных отходов</t>
  </si>
  <si>
    <t xml:space="preserve">Увеличение   протяженности  дорожной разметки в  общей протяженности автомобильных дорог общего пользования местного значения  Дальнегорского городского округа  </t>
  </si>
  <si>
    <t xml:space="preserve">Увеличение  протяженности обслуживаемой, отремонтированной ливневой канализации </t>
  </si>
  <si>
    <t xml:space="preserve">Отдел жизнеобеспечения администрации Дальнегорского городского округа </t>
  </si>
  <si>
    <t xml:space="preserve">повышение уровня комфортности жизнедеятельности граждан посредством содержанием объектов благоустройства территории Дальнегорского городского округа
</t>
  </si>
  <si>
    <t>поддержание эстетического вида территорий Дальнегорского городского округа.</t>
  </si>
  <si>
    <t>доведение (создание) технического и эксплуатационного состояния контейнерных площадок до нормативных требований</t>
  </si>
  <si>
    <t xml:space="preserve">снижение количества дорожно-транспортных происшествий на территории Дальнегорского городского округа </t>
  </si>
  <si>
    <t>Увеличение количества приобретенной  специализированной техники</t>
  </si>
  <si>
    <t xml:space="preserve">Отдельное мероприятие: "Создание контейнерных площадок для установки контейнеров для накопления твердых коммунальных отходов"
</t>
  </si>
  <si>
    <t xml:space="preserve">Отдельное мероприятие: «Обеспечение деятельности отдельных структурных подразделений муниципальных казенных учреждений </t>
  </si>
  <si>
    <t xml:space="preserve">Отдельное мероприятие: «Сохранение и развитие зеленых насаждений» </t>
  </si>
  <si>
    <t xml:space="preserve"> 964-0503-1190028500-200</t>
  </si>
  <si>
    <t xml:space="preserve">
964-0409-1190021210-200
</t>
  </si>
  <si>
    <t xml:space="preserve"> очистка от снега  дорог </t>
  </si>
  <si>
    <t xml:space="preserve">    окос травы с целью обеспечения чистоты территорий Дальнегорского городского округа, покрытых травяным покровом</t>
  </si>
  <si>
    <t>6. Отдельное мероприятие: «Создание контейнерных площадок, для установки контейнеров для накопления твердых коммунальных отходов"(индикаторы)</t>
  </si>
  <si>
    <t>Увеличение доли создания контейнерных площадок для установки контейнеров для накопления твердых коммунальных отходов</t>
  </si>
  <si>
    <t>Отдельное мероприятие - «Повышение безопасности дорожного движения»</t>
  </si>
  <si>
    <t>Отдельное мероприятие «Сохранение и развитие зеленых насаждений»</t>
  </si>
  <si>
    <t>Отдельное мероприятие «Содержание объектов благоустройства (за исключением осуществления дорожной деятельности)»</t>
  </si>
  <si>
    <t xml:space="preserve">Отдельное мероприятие  -                                      «Уборка дорог»             </t>
  </si>
  <si>
    <t>Отдельное мероприятие  - «Благоустройство территории»</t>
  </si>
  <si>
    <t xml:space="preserve">Отдельное мероприятие: 
«Содержание объектов благоустройства (за исключением осуществления дорожной деятельности)»
</t>
  </si>
  <si>
    <t>ИТОГО:</t>
  </si>
  <si>
    <t xml:space="preserve">    МКУ "Обслуживающее учреждение"</t>
  </si>
  <si>
    <t>1.6.</t>
  </si>
  <si>
    <t>изготовление полиграфической продукции,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</si>
  <si>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 xml:space="preserve">Увеличение площадей обслуживаемых кладбищ на территории Дальнегорского городского округа </t>
  </si>
  <si>
    <t>Увеличение доли  содержания дорог  Дальнегорского городского округа (в части уборки от снега) с учетом перио-дичности уборки.</t>
  </si>
  <si>
    <t>Увеличение площади   уборки дорог от мусора с учетом периодичности уборки</t>
  </si>
  <si>
    <t xml:space="preserve">964-0409-1190021300-244
</t>
  </si>
  <si>
    <t>Увеличение протяженности территории благоустроительных работ в поселениях</t>
  </si>
  <si>
    <t>Увеличение количества восстановленных (помытых,окрашенных, отремонтированных стоек, знаков, табличек и дорожных ограждений) элементов благоустройства автомобильных дорог местного значения Дальнегорского городского округа</t>
  </si>
  <si>
    <t>п.м.</t>
  </si>
  <si>
    <t xml:space="preserve">шт.
</t>
  </si>
  <si>
    <t>Увеличение доли приобретенной  специализированной техники</t>
  </si>
  <si>
    <t>благоустройство пешеходной дороги по ул. Осипенко в г. Дальнегорске - 1 единица в 2019 году.</t>
  </si>
  <si>
    <t>4.6.</t>
  </si>
  <si>
    <t>4.7.</t>
  </si>
  <si>
    <t>4.8.</t>
  </si>
  <si>
    <t>5.3.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</si>
  <si>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</si>
  <si>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</si>
  <si>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</si>
  <si>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</si>
  <si>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</si>
  <si>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</si>
  <si>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</si>
  <si>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</si>
  <si>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</si>
  <si>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Создание картографического материала с отображением мест размещения объектов</t>
  </si>
  <si>
    <t>3.6.</t>
  </si>
  <si>
    <t>3.7.</t>
  </si>
  <si>
    <t>3.8.</t>
  </si>
  <si>
    <t>3.9.</t>
  </si>
  <si>
    <t>3.10.</t>
  </si>
  <si>
    <t>Обустройство детской и спортивной площадок по ул.Осипенко</t>
  </si>
  <si>
    <t>Подтверждение ПИР по объекту «Строительство Дальнегорского городского кладбища (с. Сержантово)»</t>
  </si>
  <si>
    <t xml:space="preserve"> уничтожение возможных очагов скопления гусениц непарного шелкопряда и других вредителей. </t>
  </si>
  <si>
    <t>обустройство детской и спортивной площадок по ул. Осипенко</t>
  </si>
  <si>
    <t>ремонт моста через реку Горбуша – 1 единица в 2018 году</t>
  </si>
  <si>
    <t>обустройство детской и спортивной площадок по ул. Осипенко – 2 единицы в 2018 году</t>
  </si>
  <si>
    <t>создание картографического материала с отображением мест размещения объектов – 1 единица в 2019 году</t>
  </si>
  <si>
    <t>подтверждение ПИР (проектно-изыскательские работы) по объекту «Строительство Дальнегорского городского кладбища (с. Сержантово)</t>
  </si>
  <si>
    <t>подтверждение ПИР (проектно-изыскательские работы) по объекту «Строительство Дальнегорского городского кладбища (с. Сержантово) – 1 единица в 2019 году.</t>
  </si>
  <si>
    <t>Завершено 12.07.2018</t>
  </si>
  <si>
    <t>Завершено 09.09.2019</t>
  </si>
  <si>
    <t xml:space="preserve">Завершено 24.12.2019 </t>
  </si>
  <si>
    <t>Завершено 2019</t>
  </si>
  <si>
    <t>964-0503-1190028200-201</t>
  </si>
  <si>
    <t>Отдел архитектуры и строительства</t>
  </si>
  <si>
    <t>наличие ПИР (проектно-изыскательские работы) по объекту «Строительство Дальнегорского городского кладбища (с.Сержантово)»</t>
  </si>
  <si>
    <t>964-0503-1190028400-200</t>
  </si>
  <si>
    <t>Завершено 12.12.2019</t>
  </si>
  <si>
    <t>Увеличение количества обустроенных площадок под газоны и клумбы на территории Дальнегорского городского округа</t>
  </si>
  <si>
    <t>Увеличение количества обустроенных пешеходных дорожек на территории Дальнегорского городского округа</t>
  </si>
  <si>
    <t>Увеличение доли территории благоустроительных работ в поселениях</t>
  </si>
  <si>
    <t xml:space="preserve">Увеличение доли приобретенных фотоловушек </t>
  </si>
  <si>
    <t>Увеличение доли благоустроенных территорий малыми архитектурными формами</t>
  </si>
  <si>
    <t>Увеличение количества благоустроенных территорий малыми архитектурными формами</t>
  </si>
  <si>
    <t>Увеличение доли содержания территории и дорог от мусора и сломанных ветвей Дальнегорского городского округа</t>
  </si>
  <si>
    <t xml:space="preserve">Увеличение площади содержания территории и дорог от мусора и сломанных ветвей Дальнегорского городского округа </t>
  </si>
  <si>
    <t>обустройство площадок под газоны и клумбы на территории Дальнегорского городского округа</t>
  </si>
  <si>
    <t>обустройство пешеходных дорожек на территории Дальнегорского городского округа</t>
  </si>
  <si>
    <t>благоустройство территории малыми архитектурными формами</t>
  </si>
  <si>
    <t>очистка территорий от снега с учетом периодичности – 1350000 м2 в 2019 году.</t>
  </si>
  <si>
    <t xml:space="preserve"> уборки дорог от снега с учетом периодичности уборки – 4300000 м2 в 2019 году.</t>
  </si>
  <si>
    <t>очистка территории и дорог от мусора и сломанных ветвей деревьев Дальнегорского городского округа</t>
  </si>
  <si>
    <t>4.9.</t>
  </si>
  <si>
    <t>4.10.</t>
  </si>
  <si>
    <t>благоустройство территорий малыми формами</t>
  </si>
  <si>
    <t>Завершено в 2019</t>
  </si>
  <si>
    <t>уборки дорог от снега с учетом периодичности уборки – 4300000 м2 в 2019 году</t>
  </si>
  <si>
    <t>6.2.1.</t>
  </si>
  <si>
    <t>6.2.2.</t>
  </si>
  <si>
    <t>- территорий</t>
  </si>
  <si>
    <t>- дорог</t>
  </si>
  <si>
    <t>5.2.1.</t>
  </si>
  <si>
    <t>5.2.2.</t>
  </si>
  <si>
    <t xml:space="preserve">964-0503-1190028500-200 </t>
  </si>
  <si>
    <t xml:space="preserve">964-0409-1190021210-200   </t>
  </si>
  <si>
    <t xml:space="preserve"> 964-0503-1190028400-244</t>
  </si>
  <si>
    <t>Ремонт моста через реку Горбуша</t>
  </si>
  <si>
    <t>Увеличение доли  содержания территории Дальнегорского городского округа (в части уборки от снега) с учетом периодичности уборки.</t>
  </si>
  <si>
    <t xml:space="preserve">Увеличение площади   уборки дорог от снега с учетом периодичности уборки </t>
  </si>
  <si>
    <t>2021 год</t>
  </si>
  <si>
    <t>увеличение количества территорий городского кладбища, подлежащих обслуживанию с 93000 м2  кв.м. в 2015 году до 212000 кв.м. в 2021 году.</t>
  </si>
  <si>
    <t>увеличение протяженности территории благоустроительных работ в поселениях 803662,62м2 в 2019 году до 2810000,01 м2 в 2021 году.</t>
  </si>
  <si>
    <t>обеспечение уборки от снега  дорог и территорий Дальнегорского городского округа.</t>
  </si>
  <si>
    <t xml:space="preserve"> увеличение количества дорожной разметки с 2975 метров в 2020 году до 2980 метров в 2021 году.</t>
  </si>
  <si>
    <t>приведение в работоспособное состояние ливнестоков Дальнегорского городского округа, увеличение протяженности обслуживаемой, отремонтированной ливневой канализации и ливнестоков с 5180 м в 2020 году до 11380 метров в 2021 году.</t>
  </si>
  <si>
    <t>Увеличение количества изготовленной поли-графической продукции обеспечивающей безопасность пассажирских перевозок по муниципальным маршрутам на авто-мобильных дорогах Дальнегорского городского округа</t>
  </si>
  <si>
    <t>увеличение протяженности дорожных ограждений на территории Дальнегорского городского округа городского округа с 80 п.м в 2020 году до 160 п.м в 2021 году</t>
  </si>
  <si>
    <t xml:space="preserve"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
</t>
  </si>
  <si>
    <t>Капитальный ремонт подпорной стены вдоль МКД по ул. 1-я Советская д. № 22</t>
  </si>
  <si>
    <t>7.11.</t>
  </si>
  <si>
    <t>7.12.</t>
  </si>
  <si>
    <t>7.13.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</si>
  <si>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</si>
  <si>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капитальный ремонт подпорной стены вдоль МКД по ул. 1-я Советская д. № 22</t>
  </si>
  <si>
    <t>капитальный ремонт подпорной стены вдоль МКД по ул. 1-я Советская д. № 22 – 1 единица в 2021 году.</t>
  </si>
  <si>
    <t>установка искусственных неровностей на автомобильных дорогах общего пользования местного значения Дальнегорского городского округа</t>
  </si>
  <si>
    <t>установка искусственных неровностей на автомобильных дорогах общего пользования местного значения Дальнегорского городского округа в количестве 4 единиц в 2021 году.</t>
  </si>
  <si>
    <t>увеличение количества установленных и обслуживаемых дорожных знаков: с 417 единиц в 2020 году до 427 единиц в 2021 году.</t>
  </si>
  <si>
    <t>увеличение доли окашиваемой территории Дальнегорского городского округа с учетом периодичности окоса,  с 154 696,837 м2 в 2020 году до 3366345 м2 в 2021 году.</t>
  </si>
  <si>
    <t>увеличение числа деревьев, подвергаемых обрезке и освобождение территории Дальнегорского городского округа от аварийных деревьев с 414 шт. в 2020 году до 799 шт. в 2021 году.</t>
  </si>
  <si>
    <t>увеличение площадей, засаженных цветами на территории Дальнегорского городского округа с  1312 м2 в 2020 году до 2236 м2 в 2021 году.</t>
  </si>
  <si>
    <t>приобретение с 5 единиц в 2020 году до 9 единиц в 2021 году специализированной техники.</t>
  </si>
  <si>
    <t xml:space="preserve"> 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в количестве 2 единицы в 2021 году.</t>
  </si>
  <si>
    <r>
      <rPr>
        <i/>
        <sz val="11.4"/>
        <rFont val="Times New Roman"/>
        <family val="1"/>
      </rPr>
      <t xml:space="preserve"> </t>
    </r>
    <r>
      <rPr>
        <i/>
        <sz val="12"/>
        <rFont val="Times New Roman"/>
        <family val="1"/>
      </rPr>
  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  </r>
  </si>
  <si>
    <t>8.12.</t>
  </si>
  <si>
    <t>8.11.</t>
  </si>
  <si>
    <t>8.13.</t>
  </si>
  <si>
    <t>Отдел жизнеобеспечения администрации Дальнегорского городского округа                                                         МКУ "Обслуживающее учреждение"</t>
  </si>
  <si>
    <t>благоустройство 4 поселений, организация,техническое обслуживание, ремонт сетей уличного освещения и линий электропередач</t>
  </si>
  <si>
    <t>план-график</t>
  </si>
  <si>
    <t>964-0503-1190028100-244</t>
  </si>
  <si>
    <t>Обслуживание линии электропередач (ЛЭП) и светильников уличного освещения, монтаж светильников на территории Дальнегорского городского округа в феврале-декабре</t>
  </si>
  <si>
    <t>увеличение доли очистки дорог и территорий Дальнегорского городского округа от снега с учетом периодичности уборки</t>
  </si>
  <si>
    <t>устранение зимней скользкости на автомобильных дорогах местного значения</t>
  </si>
  <si>
    <t>приобретение 3 единиц специализированной техники</t>
  </si>
  <si>
    <t>Автогрейдер полноприводный тяжелого класса</t>
  </si>
  <si>
    <t>Автогидроподъемник</t>
  </si>
  <si>
    <t>Увеличение доли уборки дорог и территорий Дальнегорского городского округа от снега в зимний период с учетом периодичности уборки</t>
  </si>
  <si>
    <t>Увеличение площади уборки дорог и территорий Дальнегорского городского округа от снега в зимний период  с учетом периодичности уборки</t>
  </si>
  <si>
    <t>Приобретение автомобилей грузовых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</si>
  <si>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</t>
  </si>
  <si>
    <t>очистка дорог и территорий Дальнегорского городского округа от снега в зимний период с учетом периодичности уборки</t>
  </si>
  <si>
    <t>санитарная обработка возможных очагов скопления гусениц непарного шелкопряда и других вредителей путем обработки деревьев и почвы химическими препаратами</t>
  </si>
  <si>
    <t>очистка дорог и территорий Дальнегорского городского округа от снега в зимний период с учетом периодичности уборки с 5650000 м2 в 2020 году до 5651100 м2 в 2021 году.</t>
  </si>
  <si>
    <t>приобретение автомобилей грузовых</t>
  </si>
  <si>
    <t>очистка дорог и территорий Дальнегорского городского округа от снега в зимний период  с учетом периодичности уборки</t>
  </si>
  <si>
    <t>Увеличение площади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</t>
  </si>
  <si>
    <t>Увеличение доли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</si>
  <si>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>Увеличение протяженности изготовленных и установленных дорожных ограждений в общей протяженности автомобильных дорог общего пользования местного значения Дальнегорского городского округа</t>
  </si>
  <si>
    <t xml:space="preserve"> Увеличение площади окашиваемых территорий  в общей площади , покрытых травяным покровом на  территории Дальнегорского городского округа</t>
  </si>
  <si>
    <t>Увеличение площадей, засаженных цветами в общей доле цветников на территории Дальнегорского городского округа</t>
  </si>
  <si>
    <t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</t>
  </si>
  <si>
    <t>3.11.</t>
  </si>
  <si>
    <t>Увеличение доли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</si>
  <si>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Увеличение доли уборки дорог от зимней скользкости на автомобильных дорогах местного значения</t>
  </si>
  <si>
    <t>Увеличение площади содержания дорог от зимней скользкости на автомобильных дорогах местного значения</t>
  </si>
  <si>
    <t>увеличение количества дорожных знаков: с 10 единиц в 2020 году до 90 единиц в 2021 году.</t>
  </si>
  <si>
    <t xml:space="preserve">   окос травы с целью обеспечения чистоты территории Дальнегорского городского округа покрытых травяным покровом</t>
  </si>
  <si>
    <t>освобождение территории Дальнегорского городского округа от аварийных деревьев, улучшение эстетического вида зелёных насаждений посредством их обрезки</t>
  </si>
  <si>
    <t>содержания дорог от зимней скользкости на автомобильных дорогах местного значения с учетом периодичности 7982400 м2  в 2021 году.</t>
  </si>
  <si>
    <t>изготовление полиграфической продукции,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</si>
  <si>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 xml:space="preserve"> окос травы с целью обеспечения чистоты территории Дальнегорского городского округа покрытых травяным покровом</t>
  </si>
  <si>
    <t>5.7.</t>
  </si>
  <si>
    <t>изготовление полиграфической продукции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</si>
  <si>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>организация, техническое обслуживание, ремонт сетей уличного освещения и сетей электроснабжения Дальнегорского городского округа</t>
  </si>
  <si>
    <t>4.3.1.</t>
  </si>
  <si>
    <t>4.3.2.</t>
  </si>
  <si>
    <t xml:space="preserve">964-0503-1190028500-200                   964-0409-1190021210-200   </t>
  </si>
  <si>
    <t>Количество благоустроенных территорий под размещение стационарных объектов</t>
  </si>
  <si>
    <t>благоустройство территорий под размещение стационарных объектов</t>
  </si>
  <si>
    <t>благоустройство территории под размещение стационарных объектов в количестве 2 единиц в 2021 году.</t>
  </si>
  <si>
    <t>снижение количества дорожно-транспортных происшествий, увеличение протяженности обслуживаемой, отремонтированной ливневой канализации и ливнестоков, поддержание эстетического вида территорий Дальнегорского городского округа, приобретение специализированной техники.</t>
  </si>
  <si>
    <t>Вакуумная подметально-уборочная машина</t>
  </si>
  <si>
    <t>увеличение площади содержания территории и дорог от мусора и сломанных ветвей Дальнегорского городского округа с 16000000 м2 в 2020 году до 25975000 м2 в 2021 году.</t>
  </si>
  <si>
    <t>Увеличение доли благоустроенных территорий под размещение стационарных объектов</t>
  </si>
  <si>
    <t>Увеличение количества установленных искусственных неровностей на автомобильных дорогах общего пользования местного значения Дальнегорского городского округа</t>
  </si>
  <si>
    <t>Технологическое присоединение к сетям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</si>
  <si>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 водоотведения и электроснабжения объектов благоустройства на территории Дальнегорского городского округа.</t>
  </si>
  <si>
    <t>Увеличение доли обработки деревьев и почвы химическими препаратами от гусениц непарного шелкопряда и других вредителей на территории Дальнегорского городского округа</t>
  </si>
  <si>
    <t>грейдирование грунтовых дорог  Дальнегорского городского округа</t>
  </si>
  <si>
    <t>нанесение дорожной разметки дорожной краской на территории Дальнегорского городского округа</t>
  </si>
  <si>
    <t>ремонт и обслуживание ливнестоков Дальнегорского городского округа</t>
  </si>
  <si>
    <t>грейдирование грунтовых дорог Дальнегорского городского округа</t>
  </si>
  <si>
    <t>технологическое присоединение к сетям  водоснабжения, водоотведения и электроснабжения объектов благоустройства на территории Дальнегорского городского округа</t>
  </si>
  <si>
    <t>технологическое присоединение к сетям водоснабжения, водоотведению и электроснабжения объектов благоустройства на территории Дальнегорского городского округа</t>
  </si>
  <si>
    <t>6.3.</t>
  </si>
  <si>
    <t>964-0503-1190028100-247</t>
  </si>
  <si>
    <t>5.8.</t>
  </si>
  <si>
    <t>964-0502-11900150300-200</t>
  </si>
  <si>
    <t>чел.</t>
  </si>
  <si>
    <t xml:space="preserve">Увеличение  доли протяженности грейдированных грунтовых дорог в  общей протяженности автомобильных дорог общего пользования местного значения  Дальнегорского городского округа  </t>
  </si>
  <si>
    <t>Увеличение доли изготовленной полиграфической продукции обеспечивающей безопасность пассажирских перевозок по муниципальным маршрутам на автомобильных дорогах Дальнегорского городского округа</t>
  </si>
  <si>
    <t>реализация отдельных полномочий по возмещению специализированным службам по вопросам похоронного дела стоимости услуг по погребению умерших,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</si>
  <si>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на случае рождения мертвого ребенка по истечению 154 дней беременности, предоставляемых согласно гарантированному перечню услуг по погребению- 21 человек в 2021 году.</t>
  </si>
  <si>
    <t>создание контейнерных площадок, для установки контейнеров для накопления твердых коммунальных отходов в количестве с 93 единиц в 2020 году до 129 единиц в 2021 году.</t>
  </si>
  <si>
    <t xml:space="preserve">Отдельное мероприятие: «Обеспечение деятельности отдельных структурных подразделений муниципальных казенных учреждений» </t>
  </si>
  <si>
    <t xml:space="preserve">Отдельное мероприятие  - «Создание контейнерных площадок, для установки контейнеров для накопления твердых коммунальных отходов»      </t>
  </si>
  <si>
    <t xml:space="preserve">                    Приложение № 1
к  муниципальной программе «Развитие, содержание улично-дорожной                        сети и благоустройство  Дальнегорского городского округа» </t>
  </si>
  <si>
    <t xml:space="preserve">                              Приложение № 2
к муниципальной программе «Развитие,  содержание улично-дорожной сети и благоустройство  Дальнегорского городского округа» </t>
  </si>
  <si>
    <t xml:space="preserve">                                      Приложение № 3
к  муниципальной программе «Развитие, содержание улично-дорожной                          сети и благоустройство  Дальнегорского городского округа» 
</t>
  </si>
  <si>
    <t xml:space="preserve">                                       Приложение № 4
к  муниципальной программе «Развитие, содержание улично-дорожной сети и благоустройство  Дальнегорского городского округа» </t>
  </si>
  <si>
    <t xml:space="preserve">                                    Приложение № 5
к  муниципальной программе «Развитие, содержание улично-дорожной                         сети и благоустройство  Дальнегорского городского округа» </t>
  </si>
  <si>
    <t xml:space="preserve">                                            Приложение № 6
к  муниципальной программе «Развитие, содержание улично-дорожной сети и благоустройство  Дальнегорского городского округа» </t>
  </si>
  <si>
    <t xml:space="preserve">                                         Приложение № 7
к  муниципальной программе «Развитие, содержание улично-дорожной сети и благоустройство  Дальнегорского городского округа» </t>
  </si>
  <si>
    <t>Количество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</si>
  <si>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>4.11.</t>
  </si>
  <si>
    <t>7.14.</t>
  </si>
  <si>
    <t>увеличение площади санитарной обработки возможных очагов скопления гусениц непарного шелкопряда и других вредителей путем обработки деревьев и почвы химическими препаратами на территории Дальнегорского городского округа. с 347976 м2 в 2015 году до 390625 м2 в 2021 году.</t>
  </si>
  <si>
    <t>увеличение количества освещенных улиц и территорий Дальнегорского городского округа, увеличение количества горящих и обслуживаемых муниципальных светильников уличного освещения на территории Дальнегорского городского округа с 528 штук в 2014 году до 766 штук в 2021 году.</t>
  </si>
  <si>
    <t>Доля захороненных,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пенсионерами, а также в случае рождения мертвого ребенка по истечению 154 дней беременности, предоставляемых согласно гарантированному перечню услуг по погребению</t>
  </si>
  <si>
    <t>Доля разработанной ПСД (проектно-сметной документации) на благоустройство сквера «Мать и дитя»</t>
  </si>
  <si>
    <t xml:space="preserve">Доля приобретенных МАФ (малых архитектурных форм) </t>
  </si>
  <si>
    <t>разработка ПСД (проектно-сметной документации) на благоустройство сквера «Мать и дитя»</t>
  </si>
  <si>
    <t>отдел архитектуры администрации Дальнегорского городского округа</t>
  </si>
  <si>
    <t>разработка ПСД (проектно-сметной документации) на благоустройство сквера «Мать и дитя» в количестве 1 единицы в 2021 году.</t>
  </si>
  <si>
    <t>приобретение МАФ (малые архитектурные формы).</t>
  </si>
  <si>
    <t>Приобретение полиграфической продукции с 65 единиц в 2018 году до 250 единиц в 2021 году.</t>
  </si>
  <si>
    <t>8.14.</t>
  </si>
  <si>
    <t>8.15.</t>
  </si>
  <si>
    <t>7.15.</t>
  </si>
  <si>
    <t>5.9.</t>
  </si>
  <si>
    <t>отдел жизнеобеспечения</t>
  </si>
  <si>
    <t xml:space="preserve"> разработка ПСД (проектно-сметной документации) на устройство площадок для выгула домашних животных в количестве 1 единицы в 2021 году.</t>
  </si>
  <si>
    <t>5.10.</t>
  </si>
  <si>
    <t>Доля разработанной ПСД (проектно-сметной документации) на обустройство мест, предназначенных для выгула домашних животных</t>
  </si>
  <si>
    <t>Количество разработанной ПСД (проектно-сметной документации) на обустройство мест, предназначенных для выгула домашних животных</t>
  </si>
  <si>
    <t xml:space="preserve"> разработка ПСД (проектно-сметной документации) на обустройство мест, предназначенных для выгула домашних животных</t>
  </si>
  <si>
    <t>приобретение МАФ (малые архитектурные формы) в количестве 50 единиц в 2021 году.</t>
  </si>
  <si>
    <t>приобретение фотоловушек в 2019 году.</t>
  </si>
  <si>
    <t>964-0503-1190028200-243</t>
  </si>
  <si>
    <t>964-0503-1190028200-244</t>
  </si>
  <si>
    <t>964-0503-1190028500-244</t>
  </si>
  <si>
    <t xml:space="preserve">964-0503-1190028100-244                           964-0503-1190028100-247                </t>
  </si>
  <si>
    <t>964-0503-1190028100-244                964-0503-1190028100-247                964-0503-1190028400-244                     964-0503-1190028700-244        964-0503-1190028500-244</t>
  </si>
  <si>
    <t xml:space="preserve">964-0502-119-0027020-244
</t>
  </si>
  <si>
    <t>964-0503-1190080690-111,                 964-0503-1190080690-112,                 964-0503-1190080690-119,               964-0503-1190080690-244,              964-0503-1190093190-244</t>
  </si>
  <si>
    <t>964-0503-1190080690-111,                964-0503-1190080690-119,               964-0503-1190080690-244</t>
  </si>
  <si>
    <t>964-0503-1190080690-111,             964-0503-1190080690-119,               964-0503-1190080690-244</t>
  </si>
  <si>
    <t>964-0503-1190080690-111,            964-0503-1190080690-119,            964-0503-1190080690-244</t>
  </si>
  <si>
    <t>964-0503-1190080690-111,                    964-0503-1190080690-119,                964-0503-1190080690-244</t>
  </si>
  <si>
    <t>964-0503-1190042020-244</t>
  </si>
  <si>
    <t>964-0503-1190080690-111,            964-0503-1190080690-119,            964-0503-1190080690-245</t>
  </si>
  <si>
    <t>964-0503-1190093190-244</t>
  </si>
  <si>
    <t>964-0503-1190042010-244</t>
  </si>
  <si>
    <t xml:space="preserve">964-0502-119-0027020-244                </t>
  </si>
  <si>
    <t>материалы 80000/11 (все мероприятия, кроме рассады и трупов)</t>
  </si>
  <si>
    <t>страховка 27104,53/3 (скользкость по 3 ед, грейдировка по 3 ед, обрезка по 3 ед)</t>
  </si>
  <si>
    <t>то 18900/3 (скользкость, грейдировка, обрезка</t>
  </si>
  <si>
    <t>техобслуж 53 000 / 4 грейдировка, скользкость, обрезка, очистка</t>
  </si>
  <si>
    <t>964-0503-1190028900-244</t>
  </si>
  <si>
    <t xml:space="preserve">приобретение автомобилей грузовых 2 единицы в  2021 году </t>
  </si>
  <si>
    <t>3.12.</t>
  </si>
  <si>
    <t>Увеличение доли обустроенных площадок под газоны и клумбы на территории Дальнегорского городского округа</t>
  </si>
  <si>
    <t>Увеличение доли обустроенных пешеходных дорожек на территории Дальнегорского городского округа</t>
  </si>
  <si>
    <t>Количество разработанной ПСД (проектно-сметной документации) на благоустройство сквера «Мать и дитя»</t>
  </si>
  <si>
    <t xml:space="preserve">Количество приобретенных МАФ (малых архитектурных форм) </t>
  </si>
  <si>
    <t>обустройство площадок под газоны и клумбы на территории Дальнегорского городского округа до 6576 м2 в 2021 году.</t>
  </si>
  <si>
    <t>обустройство пешеходных дорожек на территории Дальнегорского городского округа до 203,2 м2  в 2021 году.</t>
  </si>
  <si>
    <t>технологическое присоединение к водоснабжению и водоотведению объекта благоустройства – с 1 единицы в 2020 году до 3 единиц в 2021 году.</t>
  </si>
  <si>
    <t>увеличение количества благоустроенных территорий малыми архитектурными формами 120 шт. в 2021 году.</t>
  </si>
  <si>
    <t>планировка и восстановление первоначального профиля грунтовых дорог Дальнегорского городского округа до 429615 м2 в 2021 году</t>
  </si>
  <si>
    <t xml:space="preserve">планировка и восстановление первоначального профиля грунтовых дорог Дальнегорского городского округа </t>
  </si>
  <si>
    <t xml:space="preserve">964-0503-1190028200-244    </t>
  </si>
  <si>
    <t xml:space="preserve">964-0503-1190028200-243,               964-0503-1190028200-244,                                               964-0503-1190028500-244, </t>
  </si>
  <si>
    <t xml:space="preserve">  выполнение работ по планировке и восстановлению первоначального профиля грунтовых дорог 429615 м2</t>
  </si>
  <si>
    <t>выполнено благоустройство пешеходной дороги по ул. Осипенко</t>
  </si>
  <si>
    <t>выполнено обустройство детской и  спортивной площадок по ул.Осипенко</t>
  </si>
  <si>
    <t>создан картографический материал с отображением мест размещения объектов</t>
  </si>
  <si>
    <t>выполнен ремонт моста через реку Горбуша</t>
  </si>
  <si>
    <t>не выделено финансирование на реализацию мероприятия</t>
  </si>
  <si>
    <t xml:space="preserve"> грейдирование дорог, изготовление полиграфической продукции обеспечивающей безопасность пассажирских перевозок, по муниципальным маршрутам на автомобильных дорогах Дальнегорского городского округа</t>
  </si>
  <si>
    <t>устранение зимней скользкости на автомобильных дорогах местного значения 7982400 м2</t>
  </si>
  <si>
    <t xml:space="preserve"> очистка от мусора и сломанных ветвей деревьев на территории Дальнегорского городского округа 25 975 000 м</t>
  </si>
  <si>
    <t xml:space="preserve"> прочистка сети ливневой канализации  Дальнегорского городского округа 11380 м</t>
  </si>
  <si>
    <t>посадка, уход за растениями на территории Дальнегорского городского округа 2236 м2</t>
  </si>
  <si>
    <t>валка и формовочная  обрезка деревьев на территории  Дальнегорского городского округа 799 шт</t>
  </si>
  <si>
    <t xml:space="preserve">    окос травы с целью обеспечения чистоты территорий Дальнегорского городского округа, покрытых травяным покровом 3366345 м2</t>
  </si>
  <si>
    <t>установка искусственных неровностей на автомобильных дорогах общего пользования местного значения 4 единицы</t>
  </si>
  <si>
    <t>содержание, восстановление (помывка, окраска, ремонт стоек, знаков, табличек и дорожных ограждений в количестве) элементов благоустройства автомобильных дорог местного значения Дальнегорского городского округа 427 единиц</t>
  </si>
  <si>
    <t>изготовление и установка дорожных ограждений на автодорогах местного значения, обочинах автодорог Дальнегорского городского округа 160 п.м.</t>
  </si>
  <si>
    <t>нанесение дорожной разметки дорожной краской на территории Дальнегорского городского округа 2980 м2</t>
  </si>
  <si>
    <t>установка и замена дорожных знаков на территории Дальнегорского городского округа 90 шт</t>
  </si>
  <si>
    <t>Поставка автомобилей грузовых 2 единицы</t>
  </si>
  <si>
    <t>Отдел жизнеобеспечения администрации Дальнегорского городског округа</t>
  </si>
  <si>
    <t>грейдирование грунтовых дорог в общей протяженности автомобильных дорог общего пользования местного значения Дальнегорского городского округа 104400 м2  в 2021 году</t>
  </si>
  <si>
    <t xml:space="preserve">изготовление полиграфической продукции в количестве 250 единиц </t>
  </si>
  <si>
    <t xml:space="preserve">   выполнение работ по грейдированию грунтовых дорог 104400 м2 </t>
  </si>
  <si>
    <t xml:space="preserve">акарицидная (противоклещевая) обработка эпидемиологически значимых объектов на территории Дальнегорского городского округаплощадью 390625 м2 территории Дальнегорского городского округа </t>
  </si>
  <si>
    <t xml:space="preserve">технологическое присоединение к сетям водоснабжения, водоотведению и электроснабжения модульных  объектов, расположенных по адресам: ул. 8 Марта, 5 и ул. Хамзина, 5а </t>
  </si>
  <si>
    <t xml:space="preserve">услуга по холодному водоснабжению и водоотведению фонтана в парке им. Пушкина А.С. </t>
  </si>
  <si>
    <t xml:space="preserve">подготовка технического задания для разработки проектно-сметной документации на капитальный ремонт подпорных стенок вдоль МКД по ул. 1-я Советская д. № 22, по ул. Пушкинская д. № 41 А, № 43А, № 45 А – 2 единицы </t>
  </si>
  <si>
    <t xml:space="preserve">ремонт подпорной стены вдоль МКД по ул. 1-я Советская д. № 22 </t>
  </si>
  <si>
    <t xml:space="preserve">содержание и обслуживание 212000 м2 кладбищ Дальнегорского городского округа </t>
  </si>
  <si>
    <t>организация,техническое обслуживание, ремонт сетей уличного освещения, монтаж светильников на территории Дальнегорского городского округа в феврале-декабре</t>
  </si>
  <si>
    <t xml:space="preserve">благоустройство 4 поселений </t>
  </si>
  <si>
    <t xml:space="preserve">разработка ПСД (проектно-сметной документации) на благоустройство сквера «Мать и дитя» в количестве 1 единицы </t>
  </si>
  <si>
    <t xml:space="preserve">приобретение МАФ (малые архитектурные формы) в количестве 50 единиц </t>
  </si>
  <si>
    <t xml:space="preserve"> разработка ПСД (проектно-сметной документации) на устройство площадок для выгула домашних животных в количестве 1 единицы </t>
  </si>
  <si>
    <t xml:space="preserve">увеличение количества созданных контейнерных площадок для установки контейнеров для накопления твердых коммунальных отходов в количестве 36 единиц </t>
  </si>
  <si>
    <t>м3</t>
  </si>
  <si>
    <t xml:space="preserve">увеличение протяженности планированного и восстановленного первоначального профиля грунтовых дорог Дальнегорского городского округа </t>
  </si>
  <si>
    <t xml:space="preserve">увеличение доли протяженности дорожной разметки в общей протяженности автомобильных дорог общего пользования местного значения Дальнегорского городского округа </t>
  </si>
  <si>
    <t>Обеспечение холодного водоснабжения и водоотведения фонтана в парке им. Пушкина А.С.</t>
  </si>
  <si>
    <t>Обеспечение холодного водоснабжения и водоотведения фонтана в парке им. Пушкина А.С. по 1530 куб.м. в 2021 году</t>
  </si>
  <si>
    <t>водоснабжение</t>
  </si>
  <si>
    <t>Обеспечение холодного водоснабжения и водоотведения фонтана в парке им. Пушкина А.С.                                            - водоснабжение                           - водоотведение</t>
  </si>
  <si>
    <r>
      <t xml:space="preserve">организация,техническое обслуживание, ремонт сетей уличного освещения и линий электропередач Дальнегорского городского округа </t>
    </r>
    <r>
      <rPr>
        <i/>
        <sz val="12"/>
        <rFont val="Times New Roman"/>
        <family val="1"/>
      </rPr>
      <t>(продолжение п. 4.3.1)</t>
    </r>
  </si>
  <si>
    <t>организация,техническое обслуживание, ремонт сетей уличного освещения и линий электропередач Дальнегорского городского округа (продолжение п. 4.3.1)</t>
  </si>
  <si>
    <t xml:space="preserve">отдел жизнеобеспечения </t>
  </si>
  <si>
    <t xml:space="preserve">водоотведение </t>
  </si>
  <si>
    <t xml:space="preserve">Обеспечение холодного водоснабжения и водоотведения фонтана в парке им. Пушкина А.С.       </t>
  </si>
  <si>
    <t xml:space="preserve">благоустройство территорий под размещение стационарных объектов в количестве 2 единиц, в том числе разработка ПСД на благоустройство территорий под размещение стационарных объектов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</si>
</sst>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00"/>
    <numFmt numFmtId="188" formatCode="0.0000"/>
    <numFmt numFmtId="189" formatCode="[$-FC19]d\ mmmm\ yyyy\ &quot;г.&quot;"/>
    <numFmt numFmtId="190" formatCode="#,##0.000"/>
    <numFmt numFmtId="191" formatCode="#,##0.0000"/>
    <numFmt numFmtId="192" formatCode="#,##0.00000"/>
    <numFmt numFmtId="193" formatCode="#,##0.000000"/>
    <numFmt numFmtId="194" formatCode="0.0000000"/>
    <numFmt numFmtId="195" formatCode="[$-F800]dddd\,\ mmmm\ dd\,\ yyyy"/>
    <numFmt numFmtId="196" formatCode="mmm/yyyy"/>
  </numFmts>
  <fonts count="6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u val="single"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i/>
      <sz val="11.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16" fontId="10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vertical="center"/>
    </xf>
    <xf numFmtId="186" fontId="1" fillId="32" borderId="11" xfId="0" applyNumberFormat="1" applyFont="1" applyFill="1" applyBorder="1" applyAlignment="1">
      <alignment horizontal="center" vertical="center"/>
    </xf>
    <xf numFmtId="186" fontId="1" fillId="32" borderId="10" xfId="0" applyNumberFormat="1" applyFont="1" applyFill="1" applyBorder="1" applyAlignment="1">
      <alignment horizontal="center" vertical="center"/>
    </xf>
    <xf numFmtId="186" fontId="10" fillId="32" borderId="10" xfId="0" applyNumberFormat="1" applyFont="1" applyFill="1" applyBorder="1" applyAlignment="1">
      <alignment horizontal="center" vertical="center" wrapText="1"/>
    </xf>
    <xf numFmtId="186" fontId="1" fillId="32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186" fontId="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center" wrapText="1"/>
    </xf>
    <xf numFmtId="186" fontId="10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 vertical="top"/>
    </xf>
    <xf numFmtId="186" fontId="1" fillId="32" borderId="10" xfId="0" applyNumberFormat="1" applyFont="1" applyFill="1" applyBorder="1" applyAlignment="1">
      <alignment horizontal="center"/>
    </xf>
    <xf numFmtId="186" fontId="10" fillId="32" borderId="10" xfId="0" applyNumberFormat="1" applyFont="1" applyFill="1" applyBorder="1" applyAlignment="1">
      <alignment vertical="center"/>
    </xf>
    <xf numFmtId="0" fontId="1" fillId="32" borderId="14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186" fontId="17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6" fontId="5" fillId="0" borderId="10" xfId="0" applyNumberFormat="1" applyFont="1" applyBorder="1" applyAlignment="1">
      <alignment horizontal="center" vertical="center" wrapText="1"/>
    </xf>
    <xf numFmtId="184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32" borderId="1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186" fontId="10" fillId="0" borderId="12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/>
    </xf>
    <xf numFmtId="186" fontId="10" fillId="0" borderId="12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0" fontId="11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distributed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vertical="distributed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center" vertical="distributed" wrapText="1"/>
    </xf>
    <xf numFmtId="0" fontId="5" fillId="32" borderId="1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/>
    </xf>
    <xf numFmtId="0" fontId="17" fillId="32" borderId="16" xfId="0" applyFont="1" applyFill="1" applyBorder="1" applyAlignment="1">
      <alignment vertical="center"/>
    </xf>
    <xf numFmtId="0" fontId="17" fillId="32" borderId="17" xfId="0" applyFont="1" applyFill="1" applyBorder="1" applyAlignment="1">
      <alignment vertical="center"/>
    </xf>
    <xf numFmtId="16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justify"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/>
    </xf>
    <xf numFmtId="0" fontId="10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justify" wrapText="1"/>
    </xf>
    <xf numFmtId="186" fontId="10" fillId="32" borderId="12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184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88" fontId="5" fillId="32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6" fontId="10" fillId="32" borderId="10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top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32" borderId="0" xfId="0" applyFont="1" applyFill="1" applyBorder="1" applyAlignment="1">
      <alignment/>
    </xf>
    <xf numFmtId="186" fontId="10" fillId="32" borderId="18" xfId="0" applyNumberFormat="1" applyFont="1" applyFill="1" applyBorder="1" applyAlignment="1">
      <alignment horizontal="center" vertical="center"/>
    </xf>
    <xf numFmtId="186" fontId="10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16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" fillId="0" borderId="0" xfId="0" applyNumberFormat="1" applyFont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0" fillId="32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186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18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4" fontId="1" fillId="32" borderId="11" xfId="0" applyNumberFormat="1" applyFont="1" applyFill="1" applyBorder="1" applyAlignment="1">
      <alignment horizontal="center" vertical="center" wrapText="1"/>
    </xf>
    <xf numFmtId="14" fontId="1" fillId="32" borderId="19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center"/>
    </xf>
    <xf numFmtId="186" fontId="1" fillId="0" borderId="10" xfId="0" applyNumberFormat="1" applyFont="1" applyFill="1" applyBorder="1" applyAlignment="1">
      <alignment horizontal="center" wrapText="1"/>
    </xf>
    <xf numFmtId="186" fontId="10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/>
    </xf>
    <xf numFmtId="192" fontId="17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2" fontId="1" fillId="32" borderId="10" xfId="0" applyNumberFormat="1" applyFont="1" applyFill="1" applyBorder="1" applyAlignment="1">
      <alignment horizontal="center"/>
    </xf>
    <xf numFmtId="186" fontId="10" fillId="0" borderId="0" xfId="0" applyNumberFormat="1" applyFont="1" applyBorder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 wrapText="1"/>
    </xf>
    <xf numFmtId="186" fontId="17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192" fontId="8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6" fontId="17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186" fontId="63" fillId="0" borderId="10" xfId="0" applyNumberFormat="1" applyFont="1" applyFill="1" applyBorder="1" applyAlignment="1">
      <alignment horizontal="center" wrapText="1"/>
    </xf>
    <xf numFmtId="186" fontId="64" fillId="0" borderId="11" xfId="0" applyNumberFormat="1" applyFont="1" applyFill="1" applyBorder="1" applyAlignment="1">
      <alignment horizontal="center" vertical="center"/>
    </xf>
    <xf numFmtId="186" fontId="10" fillId="0" borderId="11" xfId="0" applyNumberFormat="1" applyFont="1" applyFill="1" applyBorder="1" applyAlignment="1">
      <alignment horizontal="center" vertical="center"/>
    </xf>
    <xf numFmtId="186" fontId="64" fillId="0" borderId="10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horizontal="center" vertical="center"/>
    </xf>
    <xf numFmtId="186" fontId="10" fillId="0" borderId="10" xfId="0" applyNumberFormat="1" applyFont="1" applyFill="1" applyBorder="1" applyAlignment="1">
      <alignment horizontal="center" vertical="top"/>
    </xf>
    <xf numFmtId="186" fontId="1" fillId="0" borderId="10" xfId="0" applyNumberFormat="1" applyFont="1" applyFill="1" applyBorder="1" applyAlignment="1">
      <alignment horizontal="center" vertical="top"/>
    </xf>
    <xf numFmtId="186" fontId="1" fillId="0" borderId="10" xfId="0" applyNumberFormat="1" applyFont="1" applyFill="1" applyBorder="1" applyAlignment="1">
      <alignment horizontal="center" vertical="top" wrapText="1"/>
    </xf>
    <xf numFmtId="186" fontId="1" fillId="0" borderId="11" xfId="0" applyNumberFormat="1" applyFont="1" applyFill="1" applyBorder="1" applyAlignment="1">
      <alignment horizontal="center" vertical="center" wrapText="1"/>
    </xf>
    <xf numFmtId="186" fontId="10" fillId="0" borderId="10" xfId="0" applyNumberFormat="1" applyFont="1" applyFill="1" applyBorder="1" applyAlignment="1">
      <alignment horizontal="center" vertical="top" wrapText="1"/>
    </xf>
    <xf numFmtId="186" fontId="10" fillId="0" borderId="10" xfId="0" applyNumberFormat="1" applyFont="1" applyFill="1" applyBorder="1" applyAlignment="1">
      <alignment horizontal="center" wrapText="1"/>
    </xf>
    <xf numFmtId="186" fontId="10" fillId="0" borderId="18" xfId="0" applyNumberFormat="1" applyFont="1" applyFill="1" applyBorder="1" applyAlignment="1">
      <alignment horizontal="center" vertical="center"/>
    </xf>
    <xf numFmtId="186" fontId="10" fillId="0" borderId="18" xfId="0" applyNumberFormat="1" applyFont="1" applyFill="1" applyBorder="1" applyAlignment="1">
      <alignment horizontal="center" vertical="center" wrapText="1"/>
    </xf>
    <xf numFmtId="186" fontId="1" fillId="0" borderId="12" xfId="0" applyNumberFormat="1" applyFont="1" applyFill="1" applyBorder="1" applyAlignment="1">
      <alignment horizontal="center" vertical="center" wrapText="1"/>
    </xf>
    <xf numFmtId="186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86" fontId="1" fillId="0" borderId="0" xfId="0" applyNumberFormat="1" applyFont="1" applyFill="1" applyAlignment="1">
      <alignment/>
    </xf>
    <xf numFmtId="184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/>
    </xf>
    <xf numFmtId="14" fontId="1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center" wrapText="1"/>
    </xf>
    <xf numFmtId="14" fontId="5" fillId="32" borderId="10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1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wrapText="1"/>
    </xf>
    <xf numFmtId="0" fontId="10" fillId="32" borderId="12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center" vertical="justify" wrapText="1"/>
    </xf>
    <xf numFmtId="0" fontId="5" fillId="32" borderId="12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 vertical="distributed" wrapText="1"/>
    </xf>
    <xf numFmtId="0" fontId="15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/>
    </xf>
    <xf numFmtId="0" fontId="1" fillId="32" borderId="11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/>
    </xf>
    <xf numFmtId="0" fontId="1" fillId="32" borderId="18" xfId="0" applyFont="1" applyFill="1" applyBorder="1" applyAlignment="1">
      <alignment horizontal="center" vertical="top"/>
    </xf>
    <xf numFmtId="0" fontId="1" fillId="32" borderId="19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49" fontId="13" fillId="32" borderId="10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32" borderId="18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justify" wrapText="1"/>
    </xf>
    <xf numFmtId="0" fontId="13" fillId="32" borderId="10" xfId="0" applyFont="1" applyFill="1" applyBorder="1" applyAlignment="1">
      <alignment horizontal="justify" vertical="center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16" fontId="1" fillId="32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justify" wrapText="1"/>
    </xf>
    <xf numFmtId="0" fontId="10" fillId="32" borderId="19" xfId="0" applyFont="1" applyFill="1" applyBorder="1" applyAlignment="1">
      <alignment horizontal="center" vertical="justify" wrapText="1"/>
    </xf>
    <xf numFmtId="0" fontId="10" fillId="32" borderId="18" xfId="0" applyFont="1" applyFill="1" applyBorder="1" applyAlignment="1">
      <alignment horizontal="center" vertical="justify" wrapText="1"/>
    </xf>
    <xf numFmtId="0" fontId="13" fillId="0" borderId="10" xfId="0" applyFont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14" fontId="1" fillId="32" borderId="10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186" fontId="8" fillId="0" borderId="18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/>
    </xf>
    <xf numFmtId="186" fontId="8" fillId="0" borderId="18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distributed" wrapText="1"/>
    </xf>
    <xf numFmtId="49" fontId="1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92" fontId="8" fillId="0" borderId="11" xfId="0" applyNumberFormat="1" applyFont="1" applyFill="1" applyBorder="1" applyAlignment="1">
      <alignment horizontal="center" vertical="center"/>
    </xf>
    <xf numFmtId="192" fontId="8" fillId="0" borderId="19" xfId="0" applyNumberFormat="1" applyFont="1" applyFill="1" applyBorder="1" applyAlignment="1">
      <alignment horizontal="center" vertical="center"/>
    </xf>
    <xf numFmtId="192" fontId="8" fillId="0" borderId="18" xfId="0" applyNumberFormat="1" applyFont="1" applyFill="1" applyBorder="1" applyAlignment="1">
      <alignment horizontal="center" vertical="center"/>
    </xf>
    <xf numFmtId="14" fontId="1" fillId="32" borderId="11" xfId="0" applyNumberFormat="1" applyFont="1" applyFill="1" applyBorder="1" applyAlignment="1">
      <alignment horizontal="center" vertical="center" wrapText="1"/>
    </xf>
    <xf numFmtId="14" fontId="1" fillId="32" borderId="19" xfId="0" applyNumberFormat="1" applyFont="1" applyFill="1" applyBorder="1" applyAlignment="1">
      <alignment horizontal="center" vertical="center" wrapText="1"/>
    </xf>
    <xf numFmtId="14" fontId="1" fillId="32" borderId="18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17" fontId="1" fillId="32" borderId="10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top"/>
    </xf>
    <xf numFmtId="186" fontId="8" fillId="32" borderId="11" xfId="0" applyNumberFormat="1" applyFont="1" applyFill="1" applyBorder="1" applyAlignment="1">
      <alignment horizontal="center" vertical="center" wrapText="1"/>
    </xf>
    <xf numFmtId="186" fontId="8" fillId="32" borderId="19" xfId="0" applyNumberFormat="1" applyFont="1" applyFill="1" applyBorder="1" applyAlignment="1">
      <alignment horizontal="center"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86" fontId="17" fillId="0" borderId="10" xfId="0" applyNumberFormat="1" applyFont="1" applyFill="1" applyBorder="1" applyAlignment="1">
      <alignment horizontal="center" vertical="center" wrapText="1"/>
    </xf>
    <xf numFmtId="192" fontId="5" fillId="0" borderId="10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86" fontId="8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86" fontId="8" fillId="0" borderId="19" xfId="0" applyNumberFormat="1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center"/>
    </xf>
    <xf numFmtId="192" fontId="8" fillId="32" borderId="1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32" borderId="19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0"/>
  <sheetViews>
    <sheetView view="pageBreakPreview" zoomScale="84" zoomScaleSheetLayoutView="84" zoomScalePageLayoutView="0" workbookViewId="0" topLeftCell="A127">
      <selection activeCell="A1" sqref="A1:T130"/>
    </sheetView>
  </sheetViews>
  <sheetFormatPr defaultColWidth="9.00390625" defaultRowHeight="12.75"/>
  <cols>
    <col min="1" max="1" width="5.625" style="1" customWidth="1"/>
    <col min="2" max="2" width="21.75390625" style="78" customWidth="1"/>
    <col min="3" max="3" width="7.00390625" style="1" customWidth="1"/>
    <col min="4" max="4" width="10.125" style="1" customWidth="1"/>
    <col min="5" max="5" width="8.75390625" style="1" customWidth="1"/>
    <col min="6" max="6" width="10.125" style="1" customWidth="1"/>
    <col min="7" max="7" width="9.125" style="1" customWidth="1"/>
    <col min="8" max="8" width="12.625" style="1" customWidth="1"/>
    <col min="9" max="9" width="8.875" style="1" customWidth="1"/>
    <col min="10" max="10" width="11.875" style="1" customWidth="1"/>
    <col min="11" max="11" width="9.00390625" style="1" customWidth="1"/>
    <col min="12" max="12" width="13.00390625" style="28" customWidth="1"/>
    <col min="13" max="13" width="9.00390625" style="28" customWidth="1"/>
    <col min="14" max="14" width="13.375" style="28" customWidth="1"/>
    <col min="15" max="15" width="8.875" style="28" customWidth="1"/>
    <col min="16" max="16" width="12.375" style="28" customWidth="1"/>
    <col min="17" max="17" width="8.00390625" style="28" customWidth="1"/>
    <col min="18" max="18" width="13.125" style="28" customWidth="1"/>
    <col min="19" max="19" width="8.75390625" style="28" customWidth="1"/>
    <col min="20" max="20" width="13.00390625" style="28" customWidth="1"/>
    <col min="21" max="22" width="9.125" style="1" customWidth="1"/>
    <col min="23" max="23" width="15.625" style="1" customWidth="1"/>
    <col min="24" max="16384" width="9.125" style="1" customWidth="1"/>
  </cols>
  <sheetData>
    <row r="1" spans="1:20" ht="101.25" customHeight="1">
      <c r="A1" s="28"/>
      <c r="B1" s="75"/>
      <c r="C1" s="28"/>
      <c r="D1" s="270"/>
      <c r="E1" s="270"/>
      <c r="F1" s="270"/>
      <c r="G1" s="270"/>
      <c r="H1" s="270"/>
      <c r="I1" s="28"/>
      <c r="J1" s="47"/>
      <c r="K1" s="48"/>
      <c r="L1" s="73"/>
      <c r="M1" s="266" t="s">
        <v>440</v>
      </c>
      <c r="N1" s="266"/>
      <c r="O1" s="266"/>
      <c r="P1" s="266"/>
      <c r="Q1" s="266"/>
      <c r="R1" s="266"/>
      <c r="S1" s="266"/>
      <c r="T1" s="266"/>
    </row>
    <row r="2" spans="1:18" ht="12.75" customHeight="1">
      <c r="A2" s="28"/>
      <c r="B2" s="75"/>
      <c r="C2" s="28"/>
      <c r="D2" s="28"/>
      <c r="E2" s="28"/>
      <c r="F2" s="28"/>
      <c r="G2" s="28"/>
      <c r="H2" s="28"/>
      <c r="I2" s="28"/>
      <c r="J2" s="47"/>
      <c r="K2" s="47"/>
      <c r="L2" s="270"/>
      <c r="M2" s="270"/>
      <c r="N2" s="270"/>
      <c r="O2" s="270"/>
      <c r="P2" s="270"/>
      <c r="Q2" s="74"/>
      <c r="R2" s="74"/>
    </row>
    <row r="3" spans="1:11" ht="15.75">
      <c r="A3" s="28"/>
      <c r="B3" s="75"/>
      <c r="C3" s="28"/>
      <c r="D3" s="28"/>
      <c r="E3" s="28"/>
      <c r="F3" s="28"/>
      <c r="G3" s="28"/>
      <c r="H3" s="28"/>
      <c r="I3" s="28"/>
      <c r="J3" s="28"/>
      <c r="K3" s="28"/>
    </row>
    <row r="4" spans="1:18" ht="18" customHeight="1">
      <c r="A4" s="287" t="s">
        <v>195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</row>
    <row r="5" spans="1:18" ht="18" customHeight="1">
      <c r="A5" s="80"/>
      <c r="B5" s="66" t="s">
        <v>131</v>
      </c>
      <c r="C5" s="66"/>
      <c r="D5" s="66"/>
      <c r="E5" s="66"/>
      <c r="F5" s="66"/>
      <c r="G5" s="66"/>
      <c r="H5" s="66"/>
      <c r="I5" s="66"/>
      <c r="J5" s="66"/>
      <c r="K5" s="80"/>
      <c r="L5" s="80"/>
      <c r="M5" s="80"/>
      <c r="N5" s="80"/>
      <c r="O5" s="80"/>
      <c r="P5" s="80"/>
      <c r="Q5" s="80"/>
      <c r="R5" s="80"/>
    </row>
    <row r="6" spans="1:18" ht="18" customHeight="1">
      <c r="A6" s="288" t="s">
        <v>196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67"/>
      <c r="R6" s="67"/>
    </row>
    <row r="7" spans="1:18" ht="8.25" customHeight="1">
      <c r="A7" s="68"/>
      <c r="B7" s="76"/>
      <c r="C7" s="68"/>
      <c r="D7" s="68"/>
      <c r="E7" s="68"/>
      <c r="F7" s="68"/>
      <c r="G7" s="68"/>
      <c r="H7" s="68"/>
      <c r="I7" s="68"/>
      <c r="J7" s="68"/>
      <c r="K7" s="68"/>
      <c r="L7" s="72"/>
      <c r="M7" s="72"/>
      <c r="N7" s="72"/>
      <c r="O7" s="72"/>
      <c r="P7" s="72"/>
      <c r="Q7" s="67"/>
      <c r="R7" s="67"/>
    </row>
    <row r="8" spans="1:18" ht="16.5">
      <c r="A8" s="271" t="s">
        <v>197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</row>
    <row r="9" spans="1:11" ht="15.75">
      <c r="A9" s="28"/>
      <c r="B9" s="75"/>
      <c r="C9" s="28"/>
      <c r="D9" s="28"/>
      <c r="E9" s="28"/>
      <c r="F9" s="28"/>
      <c r="G9" s="28"/>
      <c r="H9" s="28"/>
      <c r="I9" s="28"/>
      <c r="J9" s="28"/>
      <c r="K9" s="28"/>
    </row>
    <row r="10" spans="1:21" ht="15.75" customHeight="1">
      <c r="A10" s="285" t="s">
        <v>9</v>
      </c>
      <c r="B10" s="273" t="s">
        <v>46</v>
      </c>
      <c r="C10" s="273" t="s">
        <v>22</v>
      </c>
      <c r="D10" s="283" t="s">
        <v>47</v>
      </c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"/>
    </row>
    <row r="11" spans="1:21" ht="48" customHeight="1">
      <c r="A11" s="285"/>
      <c r="B11" s="273"/>
      <c r="C11" s="273"/>
      <c r="D11" s="289" t="s">
        <v>108</v>
      </c>
      <c r="E11" s="289" t="s">
        <v>109</v>
      </c>
      <c r="F11" s="289"/>
      <c r="G11" s="273" t="s">
        <v>110</v>
      </c>
      <c r="H11" s="273"/>
      <c r="I11" s="286" t="s">
        <v>54</v>
      </c>
      <c r="J11" s="286"/>
      <c r="K11" s="286" t="s">
        <v>55</v>
      </c>
      <c r="L11" s="286"/>
      <c r="M11" s="286" t="s">
        <v>56</v>
      </c>
      <c r="N11" s="286"/>
      <c r="O11" s="286" t="s">
        <v>57</v>
      </c>
      <c r="P11" s="286"/>
      <c r="Q11" s="286" t="s">
        <v>58</v>
      </c>
      <c r="R11" s="286"/>
      <c r="S11" s="286" t="s">
        <v>146</v>
      </c>
      <c r="T11" s="286"/>
      <c r="U11" s="2"/>
    </row>
    <row r="12" spans="1:21" ht="104.25" customHeight="1">
      <c r="A12" s="285"/>
      <c r="B12" s="273"/>
      <c r="C12" s="273"/>
      <c r="D12" s="289"/>
      <c r="E12" s="116" t="s">
        <v>30</v>
      </c>
      <c r="F12" s="116" t="s">
        <v>29</v>
      </c>
      <c r="G12" s="116" t="s">
        <v>30</v>
      </c>
      <c r="H12" s="116" t="s">
        <v>29</v>
      </c>
      <c r="I12" s="116" t="s">
        <v>30</v>
      </c>
      <c r="J12" s="116" t="s">
        <v>29</v>
      </c>
      <c r="K12" s="116" t="s">
        <v>30</v>
      </c>
      <c r="L12" s="116" t="s">
        <v>29</v>
      </c>
      <c r="M12" s="116" t="s">
        <v>30</v>
      </c>
      <c r="N12" s="116" t="s">
        <v>29</v>
      </c>
      <c r="O12" s="116" t="s">
        <v>30</v>
      </c>
      <c r="P12" s="116" t="s">
        <v>29</v>
      </c>
      <c r="Q12" s="116" t="s">
        <v>30</v>
      </c>
      <c r="R12" s="116" t="s">
        <v>29</v>
      </c>
      <c r="S12" s="116" t="s">
        <v>30</v>
      </c>
      <c r="T12" s="116" t="s">
        <v>29</v>
      </c>
      <c r="U12" s="2"/>
    </row>
    <row r="13" spans="1:21" ht="15.75">
      <c r="A13" s="49">
        <v>1</v>
      </c>
      <c r="B13" s="77">
        <v>2</v>
      </c>
      <c r="C13" s="49">
        <v>3</v>
      </c>
      <c r="D13" s="49">
        <v>4</v>
      </c>
      <c r="E13" s="268">
        <v>5</v>
      </c>
      <c r="F13" s="269"/>
      <c r="G13" s="268">
        <v>6</v>
      </c>
      <c r="H13" s="269"/>
      <c r="I13" s="268">
        <v>7</v>
      </c>
      <c r="J13" s="269"/>
      <c r="K13" s="268">
        <v>8</v>
      </c>
      <c r="L13" s="269"/>
      <c r="M13" s="268">
        <v>9</v>
      </c>
      <c r="N13" s="269"/>
      <c r="O13" s="268">
        <v>10</v>
      </c>
      <c r="P13" s="269"/>
      <c r="Q13" s="268">
        <v>11</v>
      </c>
      <c r="R13" s="269"/>
      <c r="S13" s="276">
        <v>12</v>
      </c>
      <c r="T13" s="277"/>
      <c r="U13" s="2"/>
    </row>
    <row r="14" spans="1:21" ht="15.75" customHeight="1">
      <c r="A14" s="268" t="s">
        <v>194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"/>
    </row>
    <row r="15" spans="1:21" ht="15.75" customHeight="1">
      <c r="A15" s="280" t="s">
        <v>215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"/>
    </row>
    <row r="16" spans="1:21" ht="167.25" customHeight="1">
      <c r="A16" s="167" t="s">
        <v>77</v>
      </c>
      <c r="B16" s="79" t="s">
        <v>116</v>
      </c>
      <c r="C16" s="167" t="s">
        <v>111</v>
      </c>
      <c r="D16" s="167">
        <v>0.14</v>
      </c>
      <c r="E16" s="97" t="s">
        <v>164</v>
      </c>
      <c r="F16" s="167">
        <v>0.24</v>
      </c>
      <c r="G16" s="97" t="s">
        <v>164</v>
      </c>
      <c r="H16" s="167">
        <v>0.37</v>
      </c>
      <c r="I16" s="97" t="s">
        <v>164</v>
      </c>
      <c r="J16" s="98">
        <v>1.47</v>
      </c>
      <c r="K16" s="97" t="s">
        <v>164</v>
      </c>
      <c r="L16" s="98">
        <v>0.98</v>
      </c>
      <c r="M16" s="97" t="s">
        <v>164</v>
      </c>
      <c r="N16" s="98">
        <v>1.7</v>
      </c>
      <c r="O16" s="97" t="s">
        <v>164</v>
      </c>
      <c r="P16" s="98">
        <v>1.4</v>
      </c>
      <c r="Q16" s="97">
        <v>0</v>
      </c>
      <c r="R16" s="97">
        <v>0</v>
      </c>
      <c r="S16" s="97">
        <v>0</v>
      </c>
      <c r="T16" s="97">
        <v>0</v>
      </c>
      <c r="U16" s="2"/>
    </row>
    <row r="17" spans="1:21" ht="139.5" customHeight="1">
      <c r="A17" s="167" t="s">
        <v>78</v>
      </c>
      <c r="B17" s="79" t="s">
        <v>113</v>
      </c>
      <c r="C17" s="167" t="s">
        <v>111</v>
      </c>
      <c r="D17" s="167">
        <v>2.41</v>
      </c>
      <c r="E17" s="97" t="s">
        <v>164</v>
      </c>
      <c r="F17" s="167">
        <v>2.42</v>
      </c>
      <c r="G17" s="97" t="s">
        <v>164</v>
      </c>
      <c r="H17" s="128">
        <v>2.89</v>
      </c>
      <c r="I17" s="97" t="s">
        <v>164</v>
      </c>
      <c r="J17" s="128">
        <v>2.89</v>
      </c>
      <c r="K17" s="97" t="s">
        <v>164</v>
      </c>
      <c r="L17" s="167">
        <v>3.53</v>
      </c>
      <c r="M17" s="97" t="s">
        <v>164</v>
      </c>
      <c r="N17" s="167">
        <v>3.14</v>
      </c>
      <c r="O17" s="97" t="s">
        <v>164</v>
      </c>
      <c r="P17" s="167">
        <v>3.14</v>
      </c>
      <c r="Q17" s="97">
        <v>0</v>
      </c>
      <c r="R17" s="97">
        <v>0</v>
      </c>
      <c r="S17" s="97">
        <v>0</v>
      </c>
      <c r="T17" s="97">
        <v>0</v>
      </c>
      <c r="U17" s="2"/>
    </row>
    <row r="18" spans="1:21" ht="153" customHeight="1">
      <c r="A18" s="167" t="s">
        <v>79</v>
      </c>
      <c r="B18" s="79" t="s">
        <v>115</v>
      </c>
      <c r="C18" s="167" t="s">
        <v>111</v>
      </c>
      <c r="D18" s="167">
        <v>1.18</v>
      </c>
      <c r="E18" s="97" t="s">
        <v>164</v>
      </c>
      <c r="F18" s="167">
        <v>5.9</v>
      </c>
      <c r="G18" s="97" t="s">
        <v>164</v>
      </c>
      <c r="H18" s="167">
        <v>6.7</v>
      </c>
      <c r="I18" s="97" t="s">
        <v>164</v>
      </c>
      <c r="J18" s="167">
        <v>7.08</v>
      </c>
      <c r="K18" s="97" t="s">
        <v>164</v>
      </c>
      <c r="L18" s="167">
        <v>7.08</v>
      </c>
      <c r="M18" s="97" t="s">
        <v>164</v>
      </c>
      <c r="N18" s="167">
        <v>9.44</v>
      </c>
      <c r="O18" s="97" t="s">
        <v>164</v>
      </c>
      <c r="P18" s="167">
        <v>9.44</v>
      </c>
      <c r="Q18" s="97">
        <v>0</v>
      </c>
      <c r="R18" s="97">
        <v>0</v>
      </c>
      <c r="S18" s="97">
        <v>0</v>
      </c>
      <c r="T18" s="97">
        <v>0</v>
      </c>
      <c r="U18" s="2"/>
    </row>
    <row r="19" spans="1:21" ht="193.5" customHeight="1">
      <c r="A19" s="167" t="s">
        <v>80</v>
      </c>
      <c r="B19" s="167" t="s">
        <v>233</v>
      </c>
      <c r="C19" s="167" t="s">
        <v>111</v>
      </c>
      <c r="D19" s="98">
        <v>0</v>
      </c>
      <c r="E19" s="98">
        <v>0</v>
      </c>
      <c r="F19" s="98">
        <v>0</v>
      </c>
      <c r="G19" s="97" t="s">
        <v>164</v>
      </c>
      <c r="H19" s="98">
        <v>48</v>
      </c>
      <c r="I19" s="97" t="s">
        <v>164</v>
      </c>
      <c r="J19" s="98">
        <v>38.66</v>
      </c>
      <c r="K19" s="97" t="s">
        <v>164</v>
      </c>
      <c r="L19" s="98">
        <v>48</v>
      </c>
      <c r="M19" s="97" t="s">
        <v>164</v>
      </c>
      <c r="N19" s="98">
        <v>44.98</v>
      </c>
      <c r="O19" s="97" t="s">
        <v>164</v>
      </c>
      <c r="P19" s="98">
        <v>59.93</v>
      </c>
      <c r="Q19" s="97">
        <v>0</v>
      </c>
      <c r="R19" s="97">
        <v>0</v>
      </c>
      <c r="S19" s="97">
        <v>0</v>
      </c>
      <c r="T19" s="97">
        <v>0</v>
      </c>
      <c r="U19" s="2"/>
    </row>
    <row r="20" spans="1:21" ht="209.25" customHeight="1">
      <c r="A20" s="167" t="s">
        <v>221</v>
      </c>
      <c r="B20" s="167" t="s">
        <v>434</v>
      </c>
      <c r="C20" s="167" t="s">
        <v>111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7" t="s">
        <v>164</v>
      </c>
      <c r="J20" s="98">
        <v>0</v>
      </c>
      <c r="K20" s="97" t="s">
        <v>164</v>
      </c>
      <c r="L20" s="98">
        <v>0</v>
      </c>
      <c r="M20" s="97" t="s">
        <v>164</v>
      </c>
      <c r="N20" s="98">
        <v>25.4</v>
      </c>
      <c r="O20" s="97" t="s">
        <v>164</v>
      </c>
      <c r="P20" s="98">
        <v>25.4</v>
      </c>
      <c r="Q20" s="97" t="s">
        <v>164</v>
      </c>
      <c r="R20" s="98">
        <v>25.4</v>
      </c>
      <c r="S20" s="97" t="s">
        <v>164</v>
      </c>
      <c r="T20" s="98">
        <v>97.7</v>
      </c>
      <c r="U20" s="2"/>
    </row>
    <row r="21" spans="1:21" s="9" customFormat="1" ht="156.75" customHeight="1">
      <c r="A21" s="167" t="s">
        <v>262</v>
      </c>
      <c r="B21" s="62" t="s">
        <v>433</v>
      </c>
      <c r="C21" s="167" t="s">
        <v>111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7" t="s">
        <v>164</v>
      </c>
      <c r="N21" s="167">
        <v>23.8</v>
      </c>
      <c r="O21" s="97" t="s">
        <v>164</v>
      </c>
      <c r="P21" s="167">
        <v>71.4</v>
      </c>
      <c r="Q21" s="97" t="s">
        <v>164</v>
      </c>
      <c r="R21" s="167">
        <v>95.2</v>
      </c>
      <c r="S21" s="97" t="s">
        <v>164</v>
      </c>
      <c r="T21" s="167">
        <v>95.2</v>
      </c>
      <c r="U21" s="7"/>
    </row>
    <row r="22" spans="1:21" ht="15.75" customHeight="1">
      <c r="A22" s="275" t="s">
        <v>112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"/>
    </row>
    <row r="23" spans="1:21" ht="182.25" customHeight="1">
      <c r="A23" s="167" t="s">
        <v>77</v>
      </c>
      <c r="B23" s="62" t="s">
        <v>134</v>
      </c>
      <c r="C23" s="167" t="s">
        <v>118</v>
      </c>
      <c r="D23" s="97">
        <v>6</v>
      </c>
      <c r="E23" s="97" t="s">
        <v>164</v>
      </c>
      <c r="F23" s="97">
        <v>10</v>
      </c>
      <c r="G23" s="97" t="s">
        <v>164</v>
      </c>
      <c r="H23" s="97">
        <v>16</v>
      </c>
      <c r="I23" s="97" t="s">
        <v>164</v>
      </c>
      <c r="J23" s="97">
        <v>63</v>
      </c>
      <c r="K23" s="97" t="s">
        <v>164</v>
      </c>
      <c r="L23" s="97">
        <v>42</v>
      </c>
      <c r="M23" s="97" t="s">
        <v>164</v>
      </c>
      <c r="N23" s="97">
        <v>73</v>
      </c>
      <c r="O23" s="97" t="s">
        <v>164</v>
      </c>
      <c r="P23" s="97">
        <v>60</v>
      </c>
      <c r="Q23" s="97">
        <v>0</v>
      </c>
      <c r="R23" s="97">
        <v>0</v>
      </c>
      <c r="S23" s="97">
        <v>0</v>
      </c>
      <c r="T23" s="97">
        <v>0</v>
      </c>
      <c r="U23" s="2"/>
    </row>
    <row r="24" spans="1:21" ht="143.25" customHeight="1">
      <c r="A24" s="167" t="s">
        <v>78</v>
      </c>
      <c r="B24" s="62" t="s">
        <v>132</v>
      </c>
      <c r="C24" s="167" t="s">
        <v>117</v>
      </c>
      <c r="D24" s="97">
        <v>2040</v>
      </c>
      <c r="E24" s="97" t="s">
        <v>164</v>
      </c>
      <c r="F24" s="97">
        <v>2048</v>
      </c>
      <c r="G24" s="97" t="s">
        <v>164</v>
      </c>
      <c r="H24" s="97">
        <v>2442.9</v>
      </c>
      <c r="I24" s="97" t="s">
        <v>164</v>
      </c>
      <c r="J24" s="97">
        <v>2442.9</v>
      </c>
      <c r="K24" s="97" t="s">
        <v>164</v>
      </c>
      <c r="L24" s="97">
        <v>2988</v>
      </c>
      <c r="M24" s="97" t="s">
        <v>164</v>
      </c>
      <c r="N24" s="98">
        <v>2656.43</v>
      </c>
      <c r="O24" s="97" t="s">
        <v>164</v>
      </c>
      <c r="P24" s="97">
        <v>2660</v>
      </c>
      <c r="Q24" s="97">
        <v>0</v>
      </c>
      <c r="R24" s="97">
        <v>0</v>
      </c>
      <c r="S24" s="97">
        <v>0</v>
      </c>
      <c r="T24" s="97">
        <v>0</v>
      </c>
      <c r="U24" s="2"/>
    </row>
    <row r="25" spans="1:21" ht="166.5" customHeight="1">
      <c r="A25" s="167" t="s">
        <v>79</v>
      </c>
      <c r="B25" s="62" t="s">
        <v>133</v>
      </c>
      <c r="C25" s="167" t="s">
        <v>117</v>
      </c>
      <c r="D25" s="97">
        <v>1</v>
      </c>
      <c r="E25" s="97" t="s">
        <v>164</v>
      </c>
      <c r="F25" s="97">
        <v>5</v>
      </c>
      <c r="G25" s="97" t="s">
        <v>164</v>
      </c>
      <c r="H25" s="97">
        <v>5.68</v>
      </c>
      <c r="I25" s="97" t="s">
        <v>164</v>
      </c>
      <c r="J25" s="97">
        <v>6</v>
      </c>
      <c r="K25" s="97" t="s">
        <v>164</v>
      </c>
      <c r="L25" s="97">
        <v>6</v>
      </c>
      <c r="M25" s="97" t="s">
        <v>164</v>
      </c>
      <c r="N25" s="97">
        <v>8</v>
      </c>
      <c r="O25" s="97" t="s">
        <v>164</v>
      </c>
      <c r="P25" s="97">
        <v>8</v>
      </c>
      <c r="Q25" s="97">
        <v>0</v>
      </c>
      <c r="R25" s="97">
        <v>0</v>
      </c>
      <c r="S25" s="97">
        <v>0</v>
      </c>
      <c r="T25" s="97">
        <v>0</v>
      </c>
      <c r="U25" s="2"/>
    </row>
    <row r="26" spans="1:21" ht="211.5" customHeight="1">
      <c r="A26" s="167" t="s">
        <v>80</v>
      </c>
      <c r="B26" s="167" t="s">
        <v>161</v>
      </c>
      <c r="C26" s="167" t="s">
        <v>232</v>
      </c>
      <c r="D26" s="97">
        <v>0</v>
      </c>
      <c r="E26" s="97">
        <v>0</v>
      </c>
      <c r="F26" s="97">
        <v>0</v>
      </c>
      <c r="G26" s="97" t="s">
        <v>164</v>
      </c>
      <c r="H26" s="97">
        <v>334</v>
      </c>
      <c r="I26" s="97" t="s">
        <v>164</v>
      </c>
      <c r="J26" s="97">
        <v>269</v>
      </c>
      <c r="K26" s="97" t="s">
        <v>164</v>
      </c>
      <c r="L26" s="97">
        <v>334</v>
      </c>
      <c r="M26" s="97" t="s">
        <v>164</v>
      </c>
      <c r="N26" s="97">
        <v>313</v>
      </c>
      <c r="O26" s="97" t="s">
        <v>164</v>
      </c>
      <c r="P26" s="97">
        <v>417</v>
      </c>
      <c r="Q26" s="97">
        <v>0</v>
      </c>
      <c r="R26" s="97">
        <v>0</v>
      </c>
      <c r="S26" s="97">
        <v>0</v>
      </c>
      <c r="T26" s="97">
        <v>0</v>
      </c>
      <c r="U26" s="2"/>
    </row>
    <row r="27" spans="1:21" s="28" customFormat="1" ht="212.25" customHeight="1">
      <c r="A27" s="167" t="s">
        <v>221</v>
      </c>
      <c r="B27" s="167" t="s">
        <v>348</v>
      </c>
      <c r="C27" s="167" t="s">
        <v>232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7" t="s">
        <v>164</v>
      </c>
      <c r="N27" s="98">
        <v>65</v>
      </c>
      <c r="O27" s="97" t="s">
        <v>164</v>
      </c>
      <c r="P27" s="98">
        <v>65</v>
      </c>
      <c r="Q27" s="97" t="s">
        <v>164</v>
      </c>
      <c r="R27" s="98">
        <v>65</v>
      </c>
      <c r="S27" s="97" t="s">
        <v>164</v>
      </c>
      <c r="T27" s="98">
        <v>250</v>
      </c>
      <c r="U27" s="60"/>
    </row>
    <row r="28" spans="1:21" ht="162" customHeight="1">
      <c r="A28" s="167" t="s">
        <v>262</v>
      </c>
      <c r="B28" s="167" t="s">
        <v>235</v>
      </c>
      <c r="C28" s="167" t="s">
        <v>122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7" t="s">
        <v>164</v>
      </c>
      <c r="N28" s="98">
        <v>26100</v>
      </c>
      <c r="O28" s="97" t="s">
        <v>164</v>
      </c>
      <c r="P28" s="98">
        <v>78300</v>
      </c>
      <c r="Q28" s="97" t="s">
        <v>164</v>
      </c>
      <c r="R28" s="98">
        <v>104400</v>
      </c>
      <c r="S28" s="97" t="s">
        <v>164</v>
      </c>
      <c r="T28" s="98">
        <v>104400</v>
      </c>
      <c r="U28" s="2"/>
    </row>
    <row r="29" spans="1:21" ht="23.25" customHeight="1">
      <c r="A29" s="274" t="s">
        <v>216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"/>
    </row>
    <row r="30" spans="1:21" ht="135">
      <c r="A30" s="167" t="s">
        <v>71</v>
      </c>
      <c r="B30" s="167" t="s">
        <v>135</v>
      </c>
      <c r="C30" s="167" t="s">
        <v>111</v>
      </c>
      <c r="D30" s="167">
        <v>7.03</v>
      </c>
      <c r="E30" s="97" t="s">
        <v>164</v>
      </c>
      <c r="F30" s="167">
        <v>7.03</v>
      </c>
      <c r="G30" s="97" t="s">
        <v>164</v>
      </c>
      <c r="H30" s="167">
        <v>7.85</v>
      </c>
      <c r="I30" s="97" t="s">
        <v>164</v>
      </c>
      <c r="J30" s="167">
        <v>8.25</v>
      </c>
      <c r="K30" s="97" t="s">
        <v>164</v>
      </c>
      <c r="L30" s="167">
        <v>8.79</v>
      </c>
      <c r="M30" s="97" t="s">
        <v>164</v>
      </c>
      <c r="N30" s="167">
        <v>9.27</v>
      </c>
      <c r="O30" s="97" t="s">
        <v>164</v>
      </c>
      <c r="P30" s="167">
        <v>9.27</v>
      </c>
      <c r="Q30" s="97">
        <v>0</v>
      </c>
      <c r="R30" s="167">
        <v>0</v>
      </c>
      <c r="S30" s="97">
        <v>0</v>
      </c>
      <c r="T30" s="167">
        <v>0</v>
      </c>
      <c r="U30" s="2"/>
    </row>
    <row r="31" spans="1:21" ht="165">
      <c r="A31" s="167" t="s">
        <v>72</v>
      </c>
      <c r="B31" s="167" t="s">
        <v>119</v>
      </c>
      <c r="C31" s="167" t="s">
        <v>111</v>
      </c>
      <c r="D31" s="167">
        <v>0.0005</v>
      </c>
      <c r="E31" s="97" t="s">
        <v>164</v>
      </c>
      <c r="F31" s="167">
        <v>0.0007</v>
      </c>
      <c r="G31" s="97" t="s">
        <v>164</v>
      </c>
      <c r="H31" s="167">
        <v>0.0008</v>
      </c>
      <c r="I31" s="97" t="s">
        <v>164</v>
      </c>
      <c r="J31" s="167">
        <v>0.0009</v>
      </c>
      <c r="K31" s="97" t="s">
        <v>164</v>
      </c>
      <c r="L31" s="99">
        <v>0.002</v>
      </c>
      <c r="M31" s="97" t="s">
        <v>164</v>
      </c>
      <c r="N31" s="167">
        <v>0.0011</v>
      </c>
      <c r="O31" s="97" t="s">
        <v>164</v>
      </c>
      <c r="P31" s="167">
        <v>0.0013</v>
      </c>
      <c r="Q31" s="97">
        <v>0</v>
      </c>
      <c r="R31" s="167">
        <v>0</v>
      </c>
      <c r="S31" s="97">
        <v>0</v>
      </c>
      <c r="T31" s="167">
        <v>0</v>
      </c>
      <c r="U31" s="2"/>
    </row>
    <row r="32" spans="1:21" ht="161.25" customHeight="1">
      <c r="A32" s="167" t="s">
        <v>73</v>
      </c>
      <c r="B32" s="167" t="s">
        <v>421</v>
      </c>
      <c r="C32" s="167" t="s">
        <v>111</v>
      </c>
      <c r="D32" s="97">
        <v>0</v>
      </c>
      <c r="E32" s="97" t="s">
        <v>164</v>
      </c>
      <c r="F32" s="97">
        <v>0</v>
      </c>
      <c r="G32" s="97" t="s">
        <v>164</v>
      </c>
      <c r="H32" s="167">
        <v>4.08</v>
      </c>
      <c r="I32" s="97" t="s">
        <v>164</v>
      </c>
      <c r="J32" s="167">
        <v>4.11</v>
      </c>
      <c r="K32" s="97" t="s">
        <v>164</v>
      </c>
      <c r="L32" s="167">
        <v>2.67</v>
      </c>
      <c r="M32" s="97" t="s">
        <v>164</v>
      </c>
      <c r="N32" s="167">
        <v>4.15</v>
      </c>
      <c r="O32" s="97" t="s">
        <v>164</v>
      </c>
      <c r="P32" s="167">
        <v>4.15</v>
      </c>
      <c r="Q32" s="97" t="s">
        <v>164</v>
      </c>
      <c r="R32" s="167">
        <v>4.58</v>
      </c>
      <c r="S32" s="97" t="s">
        <v>164</v>
      </c>
      <c r="T32" s="167">
        <v>4.58</v>
      </c>
      <c r="U32" s="2"/>
    </row>
    <row r="33" spans="1:21" ht="116.25" customHeight="1">
      <c r="A33" s="167" t="s">
        <v>74</v>
      </c>
      <c r="B33" s="167" t="s">
        <v>120</v>
      </c>
      <c r="C33" s="167" t="s">
        <v>111</v>
      </c>
      <c r="D33" s="167">
        <v>5.91</v>
      </c>
      <c r="E33" s="97" t="s">
        <v>164</v>
      </c>
      <c r="F33" s="167">
        <v>5.91</v>
      </c>
      <c r="G33" s="97" t="s">
        <v>164</v>
      </c>
      <c r="H33" s="167">
        <v>48.62</v>
      </c>
      <c r="I33" s="97" t="s">
        <v>164</v>
      </c>
      <c r="J33" s="167">
        <v>51.87</v>
      </c>
      <c r="K33" s="97" t="s">
        <v>164</v>
      </c>
      <c r="L33" s="167">
        <v>55.13</v>
      </c>
      <c r="M33" s="97" t="s">
        <v>164</v>
      </c>
      <c r="N33" s="167">
        <v>61.59</v>
      </c>
      <c r="O33" s="97" t="s">
        <v>164</v>
      </c>
      <c r="P33" s="167">
        <v>61.59</v>
      </c>
      <c r="Q33" s="97">
        <v>0</v>
      </c>
      <c r="R33" s="167">
        <v>0</v>
      </c>
      <c r="S33" s="97">
        <v>0</v>
      </c>
      <c r="T33" s="167">
        <v>0</v>
      </c>
      <c r="U33" s="2"/>
    </row>
    <row r="34" spans="1:21" ht="15.75" customHeight="1">
      <c r="A34" s="274" t="s">
        <v>121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"/>
    </row>
    <row r="35" spans="1:21" ht="118.5" customHeight="1">
      <c r="A35" s="167" t="s">
        <v>71</v>
      </c>
      <c r="B35" s="167" t="s">
        <v>392</v>
      </c>
      <c r="C35" s="167" t="s">
        <v>122</v>
      </c>
      <c r="D35" s="98">
        <v>117315.94</v>
      </c>
      <c r="E35" s="97" t="s">
        <v>164</v>
      </c>
      <c r="F35" s="98">
        <v>117315.94</v>
      </c>
      <c r="G35" s="97" t="s">
        <v>164</v>
      </c>
      <c r="H35" s="119">
        <v>131400</v>
      </c>
      <c r="I35" s="97" t="s">
        <v>164</v>
      </c>
      <c r="J35" s="100">
        <v>137707.64</v>
      </c>
      <c r="K35" s="97" t="s">
        <v>164</v>
      </c>
      <c r="L35" s="101">
        <v>146686.624</v>
      </c>
      <c r="M35" s="97" t="s">
        <v>164</v>
      </c>
      <c r="N35" s="101">
        <v>154696.837</v>
      </c>
      <c r="O35" s="97" t="s">
        <v>164</v>
      </c>
      <c r="P35" s="100">
        <v>154696.837</v>
      </c>
      <c r="Q35" s="97">
        <v>0</v>
      </c>
      <c r="R35" s="167">
        <v>0</v>
      </c>
      <c r="S35" s="97">
        <v>0</v>
      </c>
      <c r="T35" s="167">
        <v>0</v>
      </c>
      <c r="U35" s="2"/>
    </row>
    <row r="36" spans="1:21" ht="126.75" customHeight="1">
      <c r="A36" s="167" t="s">
        <v>72</v>
      </c>
      <c r="B36" s="167" t="s">
        <v>165</v>
      </c>
      <c r="C36" s="167" t="s">
        <v>114</v>
      </c>
      <c r="D36" s="97">
        <v>144</v>
      </c>
      <c r="E36" s="97" t="s">
        <v>164</v>
      </c>
      <c r="F36" s="97">
        <v>200</v>
      </c>
      <c r="G36" s="97" t="s">
        <v>164</v>
      </c>
      <c r="H36" s="97">
        <v>250</v>
      </c>
      <c r="I36" s="97" t="s">
        <v>164</v>
      </c>
      <c r="J36" s="97">
        <v>275</v>
      </c>
      <c r="K36" s="97" t="s">
        <v>164</v>
      </c>
      <c r="L36" s="97">
        <v>582</v>
      </c>
      <c r="M36" s="97" t="s">
        <v>164</v>
      </c>
      <c r="N36" s="97">
        <v>313</v>
      </c>
      <c r="O36" s="97" t="s">
        <v>164</v>
      </c>
      <c r="P36" s="97">
        <v>366</v>
      </c>
      <c r="Q36" s="97">
        <v>0</v>
      </c>
      <c r="R36" s="167">
        <v>0</v>
      </c>
      <c r="S36" s="97">
        <v>0</v>
      </c>
      <c r="T36" s="167">
        <v>0</v>
      </c>
      <c r="U36" s="2"/>
    </row>
    <row r="37" spans="1:21" ht="198" customHeight="1">
      <c r="A37" s="167" t="s">
        <v>73</v>
      </c>
      <c r="B37" s="167" t="s">
        <v>389</v>
      </c>
      <c r="C37" s="167" t="s">
        <v>122</v>
      </c>
      <c r="D37" s="100">
        <v>0</v>
      </c>
      <c r="E37" s="100">
        <v>0</v>
      </c>
      <c r="F37" s="100">
        <v>0</v>
      </c>
      <c r="G37" s="97" t="s">
        <v>164</v>
      </c>
      <c r="H37" s="101">
        <v>347976</v>
      </c>
      <c r="I37" s="97" t="s">
        <v>164</v>
      </c>
      <c r="J37" s="100">
        <v>351000</v>
      </c>
      <c r="K37" s="97" t="s">
        <v>164</v>
      </c>
      <c r="L37" s="100">
        <v>228130</v>
      </c>
      <c r="M37" s="97" t="s">
        <v>164</v>
      </c>
      <c r="N37" s="100">
        <v>353946.176</v>
      </c>
      <c r="O37" s="97" t="s">
        <v>164</v>
      </c>
      <c r="P37" s="100">
        <v>353946.176</v>
      </c>
      <c r="Q37" s="97" t="s">
        <v>164</v>
      </c>
      <c r="R37" s="101">
        <v>390625</v>
      </c>
      <c r="S37" s="97" t="s">
        <v>164</v>
      </c>
      <c r="T37" s="101">
        <v>390625</v>
      </c>
      <c r="U37" s="2"/>
    </row>
    <row r="38" spans="1:21" ht="108.75" customHeight="1">
      <c r="A38" s="167" t="s">
        <v>74</v>
      </c>
      <c r="B38" s="167" t="s">
        <v>393</v>
      </c>
      <c r="C38" s="167" t="s">
        <v>122</v>
      </c>
      <c r="D38" s="100">
        <v>107.28</v>
      </c>
      <c r="E38" s="97" t="s">
        <v>164</v>
      </c>
      <c r="F38" s="100">
        <v>107.28</v>
      </c>
      <c r="G38" s="97" t="s">
        <v>164</v>
      </c>
      <c r="H38" s="100">
        <v>883</v>
      </c>
      <c r="I38" s="97" t="s">
        <v>164</v>
      </c>
      <c r="J38" s="100">
        <v>941.9</v>
      </c>
      <c r="K38" s="97" t="s">
        <v>164</v>
      </c>
      <c r="L38" s="128">
        <v>1000.733</v>
      </c>
      <c r="M38" s="97" t="s">
        <v>164</v>
      </c>
      <c r="N38" s="167">
        <v>1117.999</v>
      </c>
      <c r="O38" s="97" t="s">
        <v>164</v>
      </c>
      <c r="P38" s="167">
        <v>1117.999</v>
      </c>
      <c r="Q38" s="97">
        <v>0</v>
      </c>
      <c r="R38" s="167">
        <v>0</v>
      </c>
      <c r="S38" s="97">
        <v>0</v>
      </c>
      <c r="T38" s="167">
        <v>0</v>
      </c>
      <c r="U38" s="2"/>
    </row>
    <row r="39" spans="1:21" ht="29.25" customHeight="1">
      <c r="A39" s="282" t="s">
        <v>217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"/>
    </row>
    <row r="40" spans="1:21" ht="145.5" customHeight="1">
      <c r="A40" s="167" t="s">
        <v>91</v>
      </c>
      <c r="B40" s="167" t="s">
        <v>123</v>
      </c>
      <c r="C40" s="167" t="s">
        <v>111</v>
      </c>
      <c r="D40" s="97">
        <v>0</v>
      </c>
      <c r="E40" s="97" t="s">
        <v>164</v>
      </c>
      <c r="F40" s="167">
        <v>2.62</v>
      </c>
      <c r="G40" s="97" t="s">
        <v>164</v>
      </c>
      <c r="H40" s="128">
        <v>17.12</v>
      </c>
      <c r="I40" s="97" t="s">
        <v>164</v>
      </c>
      <c r="J40" s="167">
        <v>22.71</v>
      </c>
      <c r="K40" s="97" t="s">
        <v>164</v>
      </c>
      <c r="L40" s="167">
        <v>28.32</v>
      </c>
      <c r="M40" s="97" t="s">
        <v>164</v>
      </c>
      <c r="N40" s="167">
        <v>28.32</v>
      </c>
      <c r="O40" s="97">
        <v>0</v>
      </c>
      <c r="P40" s="167">
        <v>0</v>
      </c>
      <c r="Q40" s="97">
        <v>0</v>
      </c>
      <c r="R40" s="167">
        <v>0</v>
      </c>
      <c r="S40" s="97">
        <v>0</v>
      </c>
      <c r="T40" s="167">
        <v>0</v>
      </c>
      <c r="U40" s="2"/>
    </row>
    <row r="41" spans="1:23" s="95" customFormat="1" ht="34.5" customHeight="1">
      <c r="A41" s="167" t="s">
        <v>92</v>
      </c>
      <c r="B41" s="167" t="s">
        <v>339</v>
      </c>
      <c r="C41" s="167" t="s">
        <v>124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 t="s">
        <v>164</v>
      </c>
      <c r="N41" s="97">
        <v>1</v>
      </c>
      <c r="O41" s="97">
        <v>0</v>
      </c>
      <c r="P41" s="97">
        <v>0</v>
      </c>
      <c r="Q41" s="97">
        <v>0</v>
      </c>
      <c r="R41" s="97">
        <v>0</v>
      </c>
      <c r="S41" s="97">
        <v>0</v>
      </c>
      <c r="T41" s="97">
        <v>0</v>
      </c>
      <c r="U41" s="60"/>
      <c r="V41" s="28"/>
      <c r="W41" s="28"/>
    </row>
    <row r="42" spans="1:21" ht="78" customHeight="1">
      <c r="A42" s="167" t="s">
        <v>93</v>
      </c>
      <c r="B42" s="167" t="s">
        <v>293</v>
      </c>
      <c r="C42" s="167" t="s">
        <v>111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 t="s">
        <v>164</v>
      </c>
      <c r="N42" s="97">
        <v>100</v>
      </c>
      <c r="O42" s="97" t="s">
        <v>164</v>
      </c>
      <c r="P42" s="97">
        <v>100</v>
      </c>
      <c r="Q42" s="97">
        <v>0</v>
      </c>
      <c r="R42" s="97">
        <v>0</v>
      </c>
      <c r="S42" s="97">
        <v>0</v>
      </c>
      <c r="T42" s="97">
        <v>0</v>
      </c>
      <c r="U42" s="2"/>
    </row>
    <row r="43" spans="1:21" ht="78" customHeight="1">
      <c r="A43" s="167" t="s">
        <v>94</v>
      </c>
      <c r="B43" s="167" t="s">
        <v>287</v>
      </c>
      <c r="C43" s="167" t="s">
        <v>111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 t="s">
        <v>164</v>
      </c>
      <c r="P43" s="97">
        <v>100</v>
      </c>
      <c r="Q43" s="97">
        <v>0</v>
      </c>
      <c r="R43" s="97">
        <v>0</v>
      </c>
      <c r="S43" s="97">
        <v>0</v>
      </c>
      <c r="T43" s="97">
        <v>0</v>
      </c>
      <c r="U43" s="2"/>
    </row>
    <row r="44" spans="1:21" ht="78" customHeight="1">
      <c r="A44" s="167" t="s">
        <v>147</v>
      </c>
      <c r="B44" s="167" t="s">
        <v>234</v>
      </c>
      <c r="C44" s="167" t="s">
        <v>111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 t="s">
        <v>164</v>
      </c>
      <c r="P44" s="102">
        <v>100</v>
      </c>
      <c r="Q44" s="102" t="s">
        <v>164</v>
      </c>
      <c r="R44" s="102">
        <v>100</v>
      </c>
      <c r="S44" s="102" t="s">
        <v>164</v>
      </c>
      <c r="T44" s="102">
        <v>100</v>
      </c>
      <c r="U44" s="2"/>
    </row>
    <row r="45" spans="1:21" ht="104.25" customHeight="1">
      <c r="A45" s="167" t="s">
        <v>288</v>
      </c>
      <c r="B45" s="167" t="s">
        <v>495</v>
      </c>
      <c r="C45" s="167" t="s">
        <v>111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 t="s">
        <v>164</v>
      </c>
      <c r="R45" s="97">
        <v>7.9</v>
      </c>
      <c r="S45" s="97" t="s">
        <v>164</v>
      </c>
      <c r="T45" s="97">
        <v>7.9</v>
      </c>
      <c r="U45" s="2"/>
    </row>
    <row r="46" spans="1:21" ht="98.25" customHeight="1">
      <c r="A46" s="167" t="s">
        <v>289</v>
      </c>
      <c r="B46" s="167" t="s">
        <v>496</v>
      </c>
      <c r="C46" s="167" t="s">
        <v>111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 t="s">
        <v>164</v>
      </c>
      <c r="R46" s="98">
        <v>0.33</v>
      </c>
      <c r="S46" s="98" t="s">
        <v>164</v>
      </c>
      <c r="T46" s="98">
        <v>0.33</v>
      </c>
      <c r="U46" s="2"/>
    </row>
    <row r="47" spans="1:21" ht="157.5" customHeight="1">
      <c r="A47" s="167" t="s">
        <v>290</v>
      </c>
      <c r="B47" s="167" t="s">
        <v>419</v>
      </c>
      <c r="C47" s="167" t="s">
        <v>111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7">
        <v>0</v>
      </c>
      <c r="K47" s="97">
        <v>0</v>
      </c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 t="s">
        <v>164</v>
      </c>
      <c r="R47" s="97">
        <v>10</v>
      </c>
      <c r="S47" s="97" t="s">
        <v>164</v>
      </c>
      <c r="T47" s="97">
        <v>30</v>
      </c>
      <c r="U47" s="2"/>
    </row>
    <row r="48" spans="1:21" ht="111.75" customHeight="1">
      <c r="A48" s="258" t="s">
        <v>291</v>
      </c>
      <c r="B48" s="241" t="s">
        <v>548</v>
      </c>
      <c r="C48" s="258" t="s">
        <v>111</v>
      </c>
      <c r="D48" s="258">
        <v>0</v>
      </c>
      <c r="E48" s="258">
        <v>0</v>
      </c>
      <c r="F48" s="258">
        <v>0</v>
      </c>
      <c r="G48" s="258">
        <v>0</v>
      </c>
      <c r="H48" s="258">
        <v>0</v>
      </c>
      <c r="I48" s="258">
        <v>0</v>
      </c>
      <c r="J48" s="258">
        <v>0</v>
      </c>
      <c r="K48" s="258">
        <v>0</v>
      </c>
      <c r="L48" s="258">
        <v>0</v>
      </c>
      <c r="M48" s="258">
        <v>0</v>
      </c>
      <c r="N48" s="258">
        <v>0</v>
      </c>
      <c r="O48" s="258">
        <v>0</v>
      </c>
      <c r="P48" s="258">
        <v>0</v>
      </c>
      <c r="Q48" s="258" t="s">
        <v>164</v>
      </c>
      <c r="R48" s="258">
        <v>0</v>
      </c>
      <c r="S48" s="258" t="s">
        <v>164</v>
      </c>
      <c r="T48" s="258">
        <v>100</v>
      </c>
      <c r="U48" s="2"/>
    </row>
    <row r="49" spans="1:20" ht="75">
      <c r="A49" s="112" t="s">
        <v>292</v>
      </c>
      <c r="B49" s="120" t="s">
        <v>315</v>
      </c>
      <c r="C49" s="167" t="s">
        <v>111</v>
      </c>
      <c r="D49" s="98">
        <v>0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0</v>
      </c>
      <c r="O49" s="98">
        <v>0</v>
      </c>
      <c r="P49" s="98">
        <v>0</v>
      </c>
      <c r="Q49" s="98" t="s">
        <v>164</v>
      </c>
      <c r="R49" s="98">
        <v>5.7</v>
      </c>
      <c r="S49" s="98" t="s">
        <v>164</v>
      </c>
      <c r="T49" s="98">
        <v>5.7</v>
      </c>
    </row>
    <row r="50" spans="1:20" ht="165">
      <c r="A50" s="241" t="s">
        <v>395</v>
      </c>
      <c r="B50" s="120" t="s">
        <v>394</v>
      </c>
      <c r="C50" s="167" t="s">
        <v>111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 t="s">
        <v>164</v>
      </c>
      <c r="T50" s="98">
        <v>100</v>
      </c>
    </row>
    <row r="51" spans="1:21" s="95" customFormat="1" ht="72.75" customHeight="1">
      <c r="A51" s="241" t="s">
        <v>494</v>
      </c>
      <c r="B51" s="167" t="s">
        <v>351</v>
      </c>
      <c r="C51" s="167" t="s">
        <v>111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 t="s">
        <v>164</v>
      </c>
      <c r="T51" s="98">
        <v>100</v>
      </c>
      <c r="U51" s="96"/>
    </row>
    <row r="52" spans="1:21" ht="15.75" customHeight="1">
      <c r="A52" s="279" t="s">
        <v>121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"/>
    </row>
    <row r="53" spans="1:21" ht="84.75" customHeight="1">
      <c r="A53" s="167" t="s">
        <v>91</v>
      </c>
      <c r="B53" s="167" t="s">
        <v>125</v>
      </c>
      <c r="C53" s="167" t="s">
        <v>117</v>
      </c>
      <c r="D53" s="97">
        <v>0</v>
      </c>
      <c r="E53" s="97" t="s">
        <v>164</v>
      </c>
      <c r="F53" s="97">
        <v>468</v>
      </c>
      <c r="G53" s="97" t="s">
        <v>164</v>
      </c>
      <c r="H53" s="97">
        <v>3059</v>
      </c>
      <c r="I53" s="97" t="s">
        <v>164</v>
      </c>
      <c r="J53" s="97">
        <v>4059</v>
      </c>
      <c r="K53" s="97" t="s">
        <v>164</v>
      </c>
      <c r="L53" s="97">
        <v>5059</v>
      </c>
      <c r="M53" s="97" t="s">
        <v>164</v>
      </c>
      <c r="N53" s="97">
        <v>5059</v>
      </c>
      <c r="O53" s="97">
        <v>0</v>
      </c>
      <c r="P53" s="167">
        <v>0</v>
      </c>
      <c r="Q53" s="97">
        <v>0</v>
      </c>
      <c r="R53" s="167">
        <v>0</v>
      </c>
      <c r="S53" s="97">
        <v>0</v>
      </c>
      <c r="T53" s="167">
        <v>0</v>
      </c>
      <c r="U53" s="2"/>
    </row>
    <row r="54" spans="1:21" ht="75">
      <c r="A54" s="167" t="s">
        <v>92</v>
      </c>
      <c r="B54" s="167" t="s">
        <v>287</v>
      </c>
      <c r="C54" s="167" t="s">
        <v>124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 t="s">
        <v>164</v>
      </c>
      <c r="P54" s="97">
        <v>1</v>
      </c>
      <c r="Q54" s="97">
        <v>0</v>
      </c>
      <c r="R54" s="97">
        <v>0</v>
      </c>
      <c r="S54" s="97">
        <v>0</v>
      </c>
      <c r="T54" s="97">
        <v>0</v>
      </c>
      <c r="U54" s="2"/>
    </row>
    <row r="55" spans="1:21" ht="60">
      <c r="A55" s="167" t="s">
        <v>93</v>
      </c>
      <c r="B55" s="167" t="s">
        <v>293</v>
      </c>
      <c r="C55" s="167" t="s">
        <v>124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 t="s">
        <v>164</v>
      </c>
      <c r="N55" s="97">
        <v>2</v>
      </c>
      <c r="O55" s="97" t="s">
        <v>164</v>
      </c>
      <c r="P55" s="97">
        <v>2</v>
      </c>
      <c r="Q55" s="97">
        <v>0</v>
      </c>
      <c r="R55" s="97">
        <v>0</v>
      </c>
      <c r="S55" s="97">
        <v>0</v>
      </c>
      <c r="T55" s="97">
        <v>0</v>
      </c>
      <c r="U55" s="2"/>
    </row>
    <row r="56" spans="1:21" ht="60">
      <c r="A56" s="167" t="s">
        <v>94</v>
      </c>
      <c r="B56" s="167" t="s">
        <v>234</v>
      </c>
      <c r="C56" s="167" t="s">
        <v>124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 t="s">
        <v>164</v>
      </c>
      <c r="P56" s="97">
        <v>1</v>
      </c>
      <c r="Q56" s="97" t="s">
        <v>164</v>
      </c>
      <c r="R56" s="97">
        <v>1</v>
      </c>
      <c r="S56" s="97" t="s">
        <v>164</v>
      </c>
      <c r="T56" s="97">
        <v>1</v>
      </c>
      <c r="U56" s="2"/>
    </row>
    <row r="57" spans="1:21" ht="120">
      <c r="A57" s="167" t="s">
        <v>147</v>
      </c>
      <c r="B57" s="167" t="s">
        <v>311</v>
      </c>
      <c r="C57" s="167" t="s">
        <v>122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97">
        <v>0</v>
      </c>
      <c r="J57" s="97">
        <v>0</v>
      </c>
      <c r="K57" s="97">
        <v>0</v>
      </c>
      <c r="L57" s="97">
        <v>0</v>
      </c>
      <c r="M57" s="97">
        <v>0</v>
      </c>
      <c r="N57" s="97">
        <v>0</v>
      </c>
      <c r="O57" s="97">
        <v>0</v>
      </c>
      <c r="P57" s="97">
        <v>0</v>
      </c>
      <c r="Q57" s="97" t="s">
        <v>164</v>
      </c>
      <c r="R57" s="97">
        <v>6576</v>
      </c>
      <c r="S57" s="97" t="s">
        <v>164</v>
      </c>
      <c r="T57" s="97">
        <v>6576</v>
      </c>
      <c r="U57" s="2"/>
    </row>
    <row r="58" spans="1:21" ht="105">
      <c r="A58" s="167" t="s">
        <v>288</v>
      </c>
      <c r="B58" s="167" t="s">
        <v>312</v>
      </c>
      <c r="C58" s="167" t="s">
        <v>122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97">
        <v>0</v>
      </c>
      <c r="J58" s="97">
        <v>0</v>
      </c>
      <c r="K58" s="97">
        <v>0</v>
      </c>
      <c r="L58" s="97">
        <v>0</v>
      </c>
      <c r="M58" s="97">
        <v>0</v>
      </c>
      <c r="N58" s="97">
        <v>0</v>
      </c>
      <c r="O58" s="97">
        <v>0</v>
      </c>
      <c r="P58" s="97">
        <v>0</v>
      </c>
      <c r="Q58" s="97" t="s">
        <v>164</v>
      </c>
      <c r="R58" s="97">
        <v>203.2</v>
      </c>
      <c r="S58" s="97" t="s">
        <v>164</v>
      </c>
      <c r="T58" s="97">
        <v>203.2</v>
      </c>
      <c r="U58" s="2"/>
    </row>
    <row r="59" spans="1:21" ht="153.75" customHeight="1">
      <c r="A59" s="167" t="s">
        <v>289</v>
      </c>
      <c r="B59" s="167" t="s">
        <v>419</v>
      </c>
      <c r="C59" s="167" t="s">
        <v>232</v>
      </c>
      <c r="D59" s="97">
        <v>0</v>
      </c>
      <c r="E59" s="97">
        <v>0</v>
      </c>
      <c r="F59" s="97">
        <v>0</v>
      </c>
      <c r="G59" s="97">
        <v>0</v>
      </c>
      <c r="H59" s="97">
        <v>0</v>
      </c>
      <c r="I59" s="97">
        <v>0</v>
      </c>
      <c r="J59" s="97">
        <v>0</v>
      </c>
      <c r="K59" s="97">
        <v>0</v>
      </c>
      <c r="L59" s="97">
        <v>0</v>
      </c>
      <c r="M59" s="97">
        <v>0</v>
      </c>
      <c r="N59" s="97">
        <v>0</v>
      </c>
      <c r="O59" s="97">
        <v>0</v>
      </c>
      <c r="P59" s="97">
        <v>0</v>
      </c>
      <c r="Q59" s="240" t="s">
        <v>164</v>
      </c>
      <c r="R59" s="240">
        <v>1</v>
      </c>
      <c r="S59" s="240" t="s">
        <v>164</v>
      </c>
      <c r="T59" s="247">
        <v>3</v>
      </c>
      <c r="U59" s="2"/>
    </row>
    <row r="60" spans="1:21" ht="88.5" customHeight="1">
      <c r="A60" s="439" t="s">
        <v>290</v>
      </c>
      <c r="B60" s="255" t="s">
        <v>553</v>
      </c>
      <c r="C60" s="25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55"/>
      <c r="U60" s="2"/>
    </row>
    <row r="61" spans="1:21" ht="21" customHeight="1">
      <c r="A61" s="440"/>
      <c r="B61" s="255" t="s">
        <v>547</v>
      </c>
      <c r="C61" s="255" t="s">
        <v>542</v>
      </c>
      <c r="D61" s="258">
        <v>0</v>
      </c>
      <c r="E61" s="258">
        <v>0</v>
      </c>
      <c r="F61" s="258">
        <v>0</v>
      </c>
      <c r="G61" s="258">
        <v>0</v>
      </c>
      <c r="H61" s="258">
        <v>0</v>
      </c>
      <c r="I61" s="258">
        <v>0</v>
      </c>
      <c r="J61" s="258">
        <v>0</v>
      </c>
      <c r="K61" s="258">
        <v>0</v>
      </c>
      <c r="L61" s="258">
        <v>0</v>
      </c>
      <c r="M61" s="258">
        <v>0</v>
      </c>
      <c r="N61" s="258">
        <v>0</v>
      </c>
      <c r="O61" s="258">
        <v>0</v>
      </c>
      <c r="P61" s="258">
        <v>0</v>
      </c>
      <c r="Q61" s="258" t="s">
        <v>164</v>
      </c>
      <c r="R61" s="258">
        <v>0</v>
      </c>
      <c r="S61" s="258" t="s">
        <v>164</v>
      </c>
      <c r="T61" s="255">
        <v>1530</v>
      </c>
      <c r="U61" s="2"/>
    </row>
    <row r="62" spans="1:21" ht="24" customHeight="1">
      <c r="A62" s="441"/>
      <c r="B62" s="255" t="s">
        <v>552</v>
      </c>
      <c r="C62" s="258" t="s">
        <v>542</v>
      </c>
      <c r="D62" s="258">
        <v>0</v>
      </c>
      <c r="E62" s="258">
        <v>0</v>
      </c>
      <c r="F62" s="258">
        <v>0</v>
      </c>
      <c r="G62" s="258">
        <v>0</v>
      </c>
      <c r="H62" s="258">
        <v>0</v>
      </c>
      <c r="I62" s="258">
        <v>0</v>
      </c>
      <c r="J62" s="258">
        <v>0</v>
      </c>
      <c r="K62" s="258">
        <v>0</v>
      </c>
      <c r="L62" s="258">
        <v>0</v>
      </c>
      <c r="M62" s="258">
        <v>0</v>
      </c>
      <c r="N62" s="258">
        <v>0</v>
      </c>
      <c r="O62" s="258">
        <v>0</v>
      </c>
      <c r="P62" s="258">
        <v>0</v>
      </c>
      <c r="Q62" s="258" t="s">
        <v>164</v>
      </c>
      <c r="R62" s="258">
        <v>0</v>
      </c>
      <c r="S62" s="258" t="s">
        <v>164</v>
      </c>
      <c r="T62" s="258">
        <v>1530</v>
      </c>
      <c r="U62" s="2"/>
    </row>
    <row r="63" spans="1:20" s="61" customFormat="1" ht="90">
      <c r="A63" s="241" t="s">
        <v>291</v>
      </c>
      <c r="B63" s="120" t="s">
        <v>316</v>
      </c>
      <c r="C63" s="167" t="s">
        <v>271</v>
      </c>
      <c r="D63" s="98">
        <v>0</v>
      </c>
      <c r="E63" s="98">
        <v>0</v>
      </c>
      <c r="F63" s="98">
        <v>0</v>
      </c>
      <c r="G63" s="98">
        <v>0</v>
      </c>
      <c r="H63" s="98">
        <v>0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8">
        <v>0</v>
      </c>
      <c r="Q63" s="98" t="s">
        <v>164</v>
      </c>
      <c r="R63" s="102">
        <v>120</v>
      </c>
      <c r="S63" s="98" t="s">
        <v>164</v>
      </c>
      <c r="T63" s="102">
        <v>120</v>
      </c>
    </row>
    <row r="64" spans="1:21" ht="174.75" customHeight="1">
      <c r="A64" s="167" t="s">
        <v>292</v>
      </c>
      <c r="B64" s="91" t="s">
        <v>350</v>
      </c>
      <c r="C64" s="167" t="s">
        <v>118</v>
      </c>
      <c r="D64" s="97">
        <v>0</v>
      </c>
      <c r="E64" s="97">
        <v>0</v>
      </c>
      <c r="F64" s="97">
        <v>0</v>
      </c>
      <c r="G64" s="97">
        <v>0</v>
      </c>
      <c r="H64" s="97">
        <v>0</v>
      </c>
      <c r="I64" s="97">
        <v>0</v>
      </c>
      <c r="J64" s="97">
        <v>0</v>
      </c>
      <c r="K64" s="97">
        <v>0</v>
      </c>
      <c r="L64" s="97">
        <v>0</v>
      </c>
      <c r="M64" s="97">
        <v>0</v>
      </c>
      <c r="N64" s="97">
        <v>0</v>
      </c>
      <c r="O64" s="97">
        <v>0</v>
      </c>
      <c r="P64" s="97">
        <v>0</v>
      </c>
      <c r="Q64" s="97">
        <v>0</v>
      </c>
      <c r="R64" s="97">
        <v>0</v>
      </c>
      <c r="S64" s="97" t="s">
        <v>164</v>
      </c>
      <c r="T64" s="102">
        <v>2</v>
      </c>
      <c r="U64" s="2"/>
    </row>
    <row r="65" spans="1:20" ht="60">
      <c r="A65" s="136" t="s">
        <v>395</v>
      </c>
      <c r="B65" s="167" t="s">
        <v>351</v>
      </c>
      <c r="C65" s="167" t="s">
        <v>118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97">
        <v>0</v>
      </c>
      <c r="J65" s="97">
        <v>0</v>
      </c>
      <c r="K65" s="97">
        <v>0</v>
      </c>
      <c r="L65" s="97">
        <v>0</v>
      </c>
      <c r="M65" s="97">
        <v>0</v>
      </c>
      <c r="N65" s="97">
        <v>0</v>
      </c>
      <c r="O65" s="97">
        <v>0</v>
      </c>
      <c r="P65" s="97">
        <v>0</v>
      </c>
      <c r="Q65" s="97">
        <v>0</v>
      </c>
      <c r="R65" s="97">
        <v>0</v>
      </c>
      <c r="S65" s="97" t="s">
        <v>164</v>
      </c>
      <c r="T65" s="97">
        <v>1</v>
      </c>
    </row>
    <row r="66" spans="1:21" ht="15.75" customHeight="1">
      <c r="A66" s="267" t="s">
        <v>218</v>
      </c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"/>
    </row>
    <row r="67" spans="1:21" ht="110.25" customHeight="1">
      <c r="A67" s="167" t="s">
        <v>95</v>
      </c>
      <c r="B67" s="167" t="s">
        <v>126</v>
      </c>
      <c r="C67" s="167" t="s">
        <v>111</v>
      </c>
      <c r="D67" s="167">
        <v>77.05</v>
      </c>
      <c r="E67" s="97" t="s">
        <v>164</v>
      </c>
      <c r="F67" s="167">
        <v>77.05</v>
      </c>
      <c r="G67" s="97" t="s">
        <v>164</v>
      </c>
      <c r="H67" s="167">
        <v>77.05</v>
      </c>
      <c r="I67" s="97" t="s">
        <v>164</v>
      </c>
      <c r="J67" s="167">
        <v>80.93</v>
      </c>
      <c r="K67" s="97" t="s">
        <v>164</v>
      </c>
      <c r="L67" s="167">
        <v>81.35</v>
      </c>
      <c r="M67" s="97" t="s">
        <v>164</v>
      </c>
      <c r="N67" s="167">
        <v>175.64</v>
      </c>
      <c r="O67" s="97" t="s">
        <v>164</v>
      </c>
      <c r="P67" s="167">
        <v>175.64</v>
      </c>
      <c r="Q67" s="97" t="s">
        <v>164</v>
      </c>
      <c r="R67" s="167">
        <v>175.64</v>
      </c>
      <c r="S67" s="97" t="s">
        <v>164</v>
      </c>
      <c r="T67" s="167">
        <v>175.64</v>
      </c>
      <c r="U67" s="2"/>
    </row>
    <row r="68" spans="1:21" ht="102.75" customHeight="1">
      <c r="A68" s="167" t="s">
        <v>96</v>
      </c>
      <c r="B68" s="167" t="s">
        <v>294</v>
      </c>
      <c r="C68" s="167" t="s">
        <v>124</v>
      </c>
      <c r="D68" s="98">
        <v>0</v>
      </c>
      <c r="E68" s="98">
        <v>0</v>
      </c>
      <c r="F68" s="98">
        <v>0</v>
      </c>
      <c r="G68" s="98">
        <v>0</v>
      </c>
      <c r="H68" s="98">
        <v>0</v>
      </c>
      <c r="I68" s="98">
        <v>0</v>
      </c>
      <c r="J68" s="98">
        <v>0</v>
      </c>
      <c r="K68" s="98">
        <v>0</v>
      </c>
      <c r="L68" s="98">
        <v>0</v>
      </c>
      <c r="M68" s="98">
        <v>0</v>
      </c>
      <c r="N68" s="98">
        <v>0</v>
      </c>
      <c r="O68" s="97" t="s">
        <v>164</v>
      </c>
      <c r="P68" s="98">
        <v>1</v>
      </c>
      <c r="Q68" s="98">
        <v>0</v>
      </c>
      <c r="R68" s="98">
        <v>0</v>
      </c>
      <c r="S68" s="98">
        <v>0</v>
      </c>
      <c r="T68" s="98">
        <v>0</v>
      </c>
      <c r="U68" s="2"/>
    </row>
    <row r="69" spans="1:21" s="28" customFormat="1" ht="124.5" customHeight="1">
      <c r="A69" s="167" t="s">
        <v>97</v>
      </c>
      <c r="B69" s="91" t="s">
        <v>186</v>
      </c>
      <c r="C69" s="167" t="s">
        <v>111</v>
      </c>
      <c r="D69" s="167">
        <v>33.33</v>
      </c>
      <c r="E69" s="97" t="s">
        <v>164</v>
      </c>
      <c r="F69" s="167">
        <v>33.65</v>
      </c>
      <c r="G69" s="97" t="s">
        <v>164</v>
      </c>
      <c r="H69" s="167">
        <v>33.78</v>
      </c>
      <c r="I69" s="97" t="s">
        <v>164</v>
      </c>
      <c r="J69" s="167" t="s">
        <v>127</v>
      </c>
      <c r="K69" s="97" t="s">
        <v>164</v>
      </c>
      <c r="L69" s="167">
        <v>27.15</v>
      </c>
      <c r="M69" s="97" t="s">
        <v>164</v>
      </c>
      <c r="N69" s="167">
        <v>27.4</v>
      </c>
      <c r="O69" s="97" t="s">
        <v>164</v>
      </c>
      <c r="P69" s="167">
        <v>27.4</v>
      </c>
      <c r="Q69" s="97" t="s">
        <v>164</v>
      </c>
      <c r="R69" s="167">
        <v>46.83</v>
      </c>
      <c r="S69" s="97" t="s">
        <v>164</v>
      </c>
      <c r="T69" s="167">
        <v>49</v>
      </c>
      <c r="U69" s="60"/>
    </row>
    <row r="70" spans="1:21" ht="150.75" customHeight="1">
      <c r="A70" s="167" t="s">
        <v>98</v>
      </c>
      <c r="B70" s="167" t="s">
        <v>230</v>
      </c>
      <c r="C70" s="167" t="s">
        <v>111</v>
      </c>
      <c r="D70" s="167">
        <v>5.96</v>
      </c>
      <c r="E70" s="97" t="s">
        <v>164</v>
      </c>
      <c r="F70" s="167">
        <v>5.96</v>
      </c>
      <c r="G70" s="97" t="s">
        <v>164</v>
      </c>
      <c r="H70" s="167">
        <v>6.29</v>
      </c>
      <c r="I70" s="97" t="s">
        <v>164</v>
      </c>
      <c r="J70" s="167">
        <v>173.24</v>
      </c>
      <c r="K70" s="97" t="s">
        <v>164</v>
      </c>
      <c r="L70" s="167">
        <v>173.24</v>
      </c>
      <c r="M70" s="97" t="s">
        <v>164</v>
      </c>
      <c r="N70" s="167">
        <v>173.24</v>
      </c>
      <c r="O70" s="97" t="s">
        <v>164</v>
      </c>
      <c r="P70" s="167">
        <v>173.24</v>
      </c>
      <c r="Q70" s="97">
        <v>0</v>
      </c>
      <c r="R70" s="97">
        <v>0</v>
      </c>
      <c r="S70" s="97">
        <v>0</v>
      </c>
      <c r="T70" s="97">
        <v>0</v>
      </c>
      <c r="U70" s="2"/>
    </row>
    <row r="71" spans="1:21" ht="120" customHeight="1">
      <c r="A71" s="167" t="s">
        <v>99</v>
      </c>
      <c r="B71" s="167" t="s">
        <v>340</v>
      </c>
      <c r="C71" s="167" t="s">
        <v>111</v>
      </c>
      <c r="D71" s="167">
        <v>9.74</v>
      </c>
      <c r="E71" s="97" t="s">
        <v>164</v>
      </c>
      <c r="F71" s="167">
        <v>10.29</v>
      </c>
      <c r="G71" s="97" t="s">
        <v>164</v>
      </c>
      <c r="H71" s="167">
        <v>11.91</v>
      </c>
      <c r="I71" s="97" t="s">
        <v>164</v>
      </c>
      <c r="J71" s="167">
        <v>11.91</v>
      </c>
      <c r="K71" s="97" t="s">
        <v>164</v>
      </c>
      <c r="L71" s="167">
        <v>13.53</v>
      </c>
      <c r="M71" s="97" t="s">
        <v>164</v>
      </c>
      <c r="N71" s="167">
        <v>14.61</v>
      </c>
      <c r="O71" s="97" t="s">
        <v>164</v>
      </c>
      <c r="P71" s="167">
        <v>14.61</v>
      </c>
      <c r="Q71" s="97" t="s">
        <v>164</v>
      </c>
      <c r="R71" s="167">
        <v>0</v>
      </c>
      <c r="S71" s="97">
        <v>0</v>
      </c>
      <c r="T71" s="167">
        <v>0</v>
      </c>
      <c r="U71" s="2"/>
    </row>
    <row r="72" spans="1:21" ht="64.5" customHeight="1">
      <c r="A72" s="167" t="s">
        <v>274</v>
      </c>
      <c r="B72" s="167" t="s">
        <v>313</v>
      </c>
      <c r="C72" s="167" t="s">
        <v>111</v>
      </c>
      <c r="D72" s="98">
        <v>0</v>
      </c>
      <c r="E72" s="98">
        <v>0</v>
      </c>
      <c r="F72" s="98">
        <v>0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8">
        <v>0</v>
      </c>
      <c r="M72" s="98">
        <v>0</v>
      </c>
      <c r="N72" s="98">
        <v>0</v>
      </c>
      <c r="O72" s="98" t="s">
        <v>164</v>
      </c>
      <c r="P72" s="98">
        <v>16.3</v>
      </c>
      <c r="Q72" s="98" t="s">
        <v>164</v>
      </c>
      <c r="R72" s="98">
        <v>56.79</v>
      </c>
      <c r="S72" s="98" t="s">
        <v>164</v>
      </c>
      <c r="T72" s="98">
        <v>56.79</v>
      </c>
      <c r="U72" s="2"/>
    </row>
    <row r="73" spans="1:21" ht="48.75" customHeight="1">
      <c r="A73" s="170" t="s">
        <v>275</v>
      </c>
      <c r="B73" s="170" t="s">
        <v>314</v>
      </c>
      <c r="C73" s="167" t="s">
        <v>111</v>
      </c>
      <c r="D73" s="98">
        <v>0</v>
      </c>
      <c r="E73" s="98">
        <v>0</v>
      </c>
      <c r="F73" s="98">
        <v>0</v>
      </c>
      <c r="G73" s="98">
        <v>0</v>
      </c>
      <c r="H73" s="98">
        <v>0</v>
      </c>
      <c r="I73" s="98">
        <v>0</v>
      </c>
      <c r="J73" s="98">
        <v>0</v>
      </c>
      <c r="K73" s="98">
        <v>0</v>
      </c>
      <c r="L73" s="98">
        <v>0</v>
      </c>
      <c r="M73" s="98">
        <v>0</v>
      </c>
      <c r="N73" s="98">
        <v>0</v>
      </c>
      <c r="O73" s="98" t="s">
        <v>164</v>
      </c>
      <c r="P73" s="98">
        <v>10</v>
      </c>
      <c r="Q73" s="98">
        <v>0</v>
      </c>
      <c r="R73" s="98">
        <v>0</v>
      </c>
      <c r="S73" s="98">
        <v>0</v>
      </c>
      <c r="T73" s="98">
        <v>0</v>
      </c>
      <c r="U73" s="2"/>
    </row>
    <row r="74" spans="1:20" ht="90">
      <c r="A74" s="112" t="s">
        <v>276</v>
      </c>
      <c r="B74" s="15" t="s">
        <v>417</v>
      </c>
      <c r="C74" s="167" t="s">
        <v>111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 t="s">
        <v>164</v>
      </c>
      <c r="T74" s="98">
        <v>40</v>
      </c>
    </row>
    <row r="75" spans="1:20" ht="79.5" customHeight="1">
      <c r="A75" s="30" t="s">
        <v>325</v>
      </c>
      <c r="B75" s="184" t="s">
        <v>453</v>
      </c>
      <c r="C75" s="30" t="s">
        <v>111</v>
      </c>
      <c r="D75" s="98">
        <v>0</v>
      </c>
      <c r="E75" s="98">
        <v>0</v>
      </c>
      <c r="F75" s="98">
        <v>0</v>
      </c>
      <c r="G75" s="98">
        <v>0</v>
      </c>
      <c r="H75" s="98">
        <v>0</v>
      </c>
      <c r="I75" s="98">
        <v>0</v>
      </c>
      <c r="J75" s="98">
        <v>0</v>
      </c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8">
        <v>0</v>
      </c>
      <c r="Q75" s="98">
        <v>0</v>
      </c>
      <c r="R75" s="98">
        <v>0</v>
      </c>
      <c r="S75" s="98" t="s">
        <v>164</v>
      </c>
      <c r="T75" s="98">
        <v>100</v>
      </c>
    </row>
    <row r="76" spans="1:20" ht="46.5" customHeight="1">
      <c r="A76" s="30" t="s">
        <v>326</v>
      </c>
      <c r="B76" s="184" t="s">
        <v>454</v>
      </c>
      <c r="C76" s="30" t="s">
        <v>111</v>
      </c>
      <c r="D76" s="98">
        <v>0</v>
      </c>
      <c r="E76" s="98">
        <v>0</v>
      </c>
      <c r="F76" s="98">
        <v>0</v>
      </c>
      <c r="G76" s="98">
        <v>0</v>
      </c>
      <c r="H76" s="98">
        <v>0</v>
      </c>
      <c r="I76" s="98">
        <v>0</v>
      </c>
      <c r="J76" s="98">
        <v>0</v>
      </c>
      <c r="K76" s="98">
        <v>0</v>
      </c>
      <c r="L76" s="98">
        <v>0</v>
      </c>
      <c r="M76" s="98">
        <v>0</v>
      </c>
      <c r="N76" s="98">
        <v>0</v>
      </c>
      <c r="O76" s="98">
        <v>0</v>
      </c>
      <c r="P76" s="98">
        <v>0</v>
      </c>
      <c r="Q76" s="98">
        <v>0</v>
      </c>
      <c r="R76" s="98">
        <v>0</v>
      </c>
      <c r="S76" s="98" t="s">
        <v>164</v>
      </c>
      <c r="T76" s="98">
        <v>5</v>
      </c>
    </row>
    <row r="77" spans="1:20" ht="105" customHeight="1">
      <c r="A77" s="30" t="s">
        <v>448</v>
      </c>
      <c r="B77" s="200" t="s">
        <v>467</v>
      </c>
      <c r="C77" s="30" t="s">
        <v>111</v>
      </c>
      <c r="D77" s="98">
        <v>0</v>
      </c>
      <c r="E77" s="98">
        <v>0</v>
      </c>
      <c r="F77" s="98">
        <v>0</v>
      </c>
      <c r="G77" s="98">
        <v>0</v>
      </c>
      <c r="H77" s="98">
        <v>0</v>
      </c>
      <c r="I77" s="98">
        <v>0</v>
      </c>
      <c r="J77" s="98">
        <v>0</v>
      </c>
      <c r="K77" s="98">
        <v>0</v>
      </c>
      <c r="L77" s="98">
        <v>0</v>
      </c>
      <c r="M77" s="98">
        <v>0</v>
      </c>
      <c r="N77" s="98">
        <v>0</v>
      </c>
      <c r="O77" s="98">
        <v>0</v>
      </c>
      <c r="P77" s="98">
        <v>0</v>
      </c>
      <c r="Q77" s="98">
        <v>0</v>
      </c>
      <c r="R77" s="98">
        <v>0</v>
      </c>
      <c r="S77" s="98" t="s">
        <v>164</v>
      </c>
      <c r="T77" s="98">
        <v>100</v>
      </c>
    </row>
    <row r="78" spans="1:21" ht="15.75" customHeight="1">
      <c r="A78" s="274" t="s">
        <v>112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"/>
    </row>
    <row r="79" spans="1:21" ht="92.25" customHeight="1">
      <c r="A79" s="167" t="s">
        <v>95</v>
      </c>
      <c r="B79" s="167" t="s">
        <v>264</v>
      </c>
      <c r="C79" s="167" t="s">
        <v>122</v>
      </c>
      <c r="D79" s="97">
        <v>93000</v>
      </c>
      <c r="E79" s="97" t="s">
        <v>164</v>
      </c>
      <c r="F79" s="97">
        <v>93000</v>
      </c>
      <c r="G79" s="97" t="s">
        <v>164</v>
      </c>
      <c r="H79" s="97">
        <v>93000</v>
      </c>
      <c r="I79" s="97" t="s">
        <v>164</v>
      </c>
      <c r="J79" s="97">
        <v>97688</v>
      </c>
      <c r="K79" s="97" t="s">
        <v>164</v>
      </c>
      <c r="L79" s="97">
        <v>98188</v>
      </c>
      <c r="M79" s="97" t="s">
        <v>164</v>
      </c>
      <c r="N79" s="97">
        <v>212000</v>
      </c>
      <c r="O79" s="97" t="s">
        <v>164</v>
      </c>
      <c r="P79" s="97">
        <v>212000</v>
      </c>
      <c r="Q79" s="97" t="s">
        <v>164</v>
      </c>
      <c r="R79" s="97">
        <v>212000</v>
      </c>
      <c r="S79" s="97" t="s">
        <v>164</v>
      </c>
      <c r="T79" s="97">
        <v>212000</v>
      </c>
      <c r="U79" s="2"/>
    </row>
    <row r="80" spans="1:21" ht="122.25" customHeight="1">
      <c r="A80" s="167" t="s">
        <v>96</v>
      </c>
      <c r="B80" s="91" t="s">
        <v>187</v>
      </c>
      <c r="C80" s="167" t="s">
        <v>114</v>
      </c>
      <c r="D80" s="97">
        <v>523</v>
      </c>
      <c r="E80" s="97" t="s">
        <v>164</v>
      </c>
      <c r="F80" s="97">
        <v>528</v>
      </c>
      <c r="G80" s="97" t="s">
        <v>164</v>
      </c>
      <c r="H80" s="97">
        <v>530</v>
      </c>
      <c r="I80" s="97" t="s">
        <v>164</v>
      </c>
      <c r="J80" s="97" t="s">
        <v>128</v>
      </c>
      <c r="K80" s="97" t="s">
        <v>164</v>
      </c>
      <c r="L80" s="97">
        <v>426</v>
      </c>
      <c r="M80" s="97" t="s">
        <v>164</v>
      </c>
      <c r="N80" s="97">
        <v>430</v>
      </c>
      <c r="O80" s="97" t="s">
        <v>164</v>
      </c>
      <c r="P80" s="97">
        <v>430</v>
      </c>
      <c r="Q80" s="97" t="s">
        <v>164</v>
      </c>
      <c r="R80" s="97">
        <v>735</v>
      </c>
      <c r="S80" s="97" t="s">
        <v>164</v>
      </c>
      <c r="T80" s="97">
        <v>766</v>
      </c>
      <c r="U80" s="2"/>
    </row>
    <row r="81" spans="1:21" ht="66.75" customHeight="1">
      <c r="A81" s="167" t="s">
        <v>97</v>
      </c>
      <c r="B81" s="167" t="s">
        <v>136</v>
      </c>
      <c r="C81" s="167" t="s">
        <v>122</v>
      </c>
      <c r="D81" s="98">
        <v>550440</v>
      </c>
      <c r="E81" s="97" t="s">
        <v>164</v>
      </c>
      <c r="F81" s="98">
        <v>550440</v>
      </c>
      <c r="G81" s="97" t="s">
        <v>164</v>
      </c>
      <c r="H81" s="98">
        <v>580917.35</v>
      </c>
      <c r="I81" s="97" t="s">
        <v>164</v>
      </c>
      <c r="J81" s="97">
        <v>16000000</v>
      </c>
      <c r="K81" s="97" t="s">
        <v>164</v>
      </c>
      <c r="L81" s="97">
        <v>16000000</v>
      </c>
      <c r="M81" s="97" t="s">
        <v>164</v>
      </c>
      <c r="N81" s="97">
        <v>16000000</v>
      </c>
      <c r="O81" s="97" t="s">
        <v>164</v>
      </c>
      <c r="P81" s="97">
        <v>16000000</v>
      </c>
      <c r="Q81" s="98">
        <v>0</v>
      </c>
      <c r="R81" s="98">
        <v>0</v>
      </c>
      <c r="S81" s="98">
        <v>0</v>
      </c>
      <c r="T81" s="98">
        <v>0</v>
      </c>
      <c r="U81" s="2"/>
    </row>
    <row r="82" spans="1:21" ht="66" customHeight="1">
      <c r="A82" s="167" t="s">
        <v>98</v>
      </c>
      <c r="B82" s="167" t="s">
        <v>137</v>
      </c>
      <c r="C82" s="167" t="s">
        <v>122</v>
      </c>
      <c r="D82" s="97">
        <v>900000</v>
      </c>
      <c r="E82" s="97" t="s">
        <v>164</v>
      </c>
      <c r="F82" s="97">
        <v>950000</v>
      </c>
      <c r="G82" s="97" t="s">
        <v>164</v>
      </c>
      <c r="H82" s="97">
        <v>1100000</v>
      </c>
      <c r="I82" s="97" t="s">
        <v>164</v>
      </c>
      <c r="J82" s="97">
        <v>1100000</v>
      </c>
      <c r="K82" s="97" t="s">
        <v>164</v>
      </c>
      <c r="L82" s="97">
        <v>1250000</v>
      </c>
      <c r="M82" s="97" t="s">
        <v>164</v>
      </c>
      <c r="N82" s="97">
        <v>1350000</v>
      </c>
      <c r="O82" s="97" t="s">
        <v>164</v>
      </c>
      <c r="P82" s="97">
        <v>1350000</v>
      </c>
      <c r="Q82" s="98">
        <v>0</v>
      </c>
      <c r="R82" s="98">
        <v>0</v>
      </c>
      <c r="S82" s="98">
        <v>0</v>
      </c>
      <c r="T82" s="98">
        <v>0</v>
      </c>
      <c r="U82" s="2"/>
    </row>
    <row r="83" spans="1:21" ht="83.25" customHeight="1">
      <c r="A83" s="167" t="s">
        <v>99</v>
      </c>
      <c r="B83" s="167" t="s">
        <v>268</v>
      </c>
      <c r="C83" s="167" t="s">
        <v>122</v>
      </c>
      <c r="D83" s="98">
        <v>0</v>
      </c>
      <c r="E83" s="98">
        <v>0</v>
      </c>
      <c r="F83" s="98">
        <v>0</v>
      </c>
      <c r="G83" s="98">
        <v>0</v>
      </c>
      <c r="H83" s="98">
        <v>0</v>
      </c>
      <c r="I83" s="98">
        <v>0</v>
      </c>
      <c r="J83" s="98">
        <v>0</v>
      </c>
      <c r="K83" s="98">
        <v>0</v>
      </c>
      <c r="L83" s="98">
        <v>0</v>
      </c>
      <c r="M83" s="98">
        <v>0</v>
      </c>
      <c r="N83" s="98">
        <v>0</v>
      </c>
      <c r="O83" s="98" t="s">
        <v>164</v>
      </c>
      <c r="P83" s="98">
        <v>803662.62</v>
      </c>
      <c r="Q83" s="98" t="s">
        <v>164</v>
      </c>
      <c r="R83" s="98">
        <v>2800000.01</v>
      </c>
      <c r="S83" s="98" t="s">
        <v>164</v>
      </c>
      <c r="T83" s="98">
        <v>2800000.01</v>
      </c>
      <c r="U83" s="2"/>
    </row>
    <row r="84" spans="1:20" ht="90">
      <c r="A84" s="112" t="s">
        <v>274</v>
      </c>
      <c r="B84" s="15" t="s">
        <v>411</v>
      </c>
      <c r="C84" s="167" t="s">
        <v>232</v>
      </c>
      <c r="D84" s="98">
        <v>0</v>
      </c>
      <c r="E84" s="98">
        <v>0</v>
      </c>
      <c r="F84" s="98">
        <v>0</v>
      </c>
      <c r="G84" s="98">
        <v>0</v>
      </c>
      <c r="H84" s="98">
        <v>0</v>
      </c>
      <c r="I84" s="98">
        <v>0</v>
      </c>
      <c r="J84" s="98">
        <v>0</v>
      </c>
      <c r="K84" s="98">
        <v>0</v>
      </c>
      <c r="L84" s="98">
        <v>0</v>
      </c>
      <c r="M84" s="98">
        <v>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 t="s">
        <v>164</v>
      </c>
      <c r="T84" s="98">
        <v>2</v>
      </c>
    </row>
    <row r="85" spans="1:20" ht="96" customHeight="1">
      <c r="A85" s="112" t="s">
        <v>275</v>
      </c>
      <c r="B85" s="184" t="s">
        <v>497</v>
      </c>
      <c r="C85" s="30" t="s">
        <v>232</v>
      </c>
      <c r="D85" s="98">
        <v>0</v>
      </c>
      <c r="E85" s="98">
        <v>0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0</v>
      </c>
      <c r="N85" s="98">
        <v>0</v>
      </c>
      <c r="O85" s="98">
        <v>0</v>
      </c>
      <c r="P85" s="98">
        <v>0</v>
      </c>
      <c r="Q85" s="98">
        <v>0</v>
      </c>
      <c r="R85" s="98">
        <v>0</v>
      </c>
      <c r="S85" s="98" t="s">
        <v>164</v>
      </c>
      <c r="T85" s="102">
        <v>1</v>
      </c>
    </row>
    <row r="86" spans="1:20" ht="66" customHeight="1">
      <c r="A86" s="112" t="s">
        <v>276</v>
      </c>
      <c r="B86" s="184" t="s">
        <v>498</v>
      </c>
      <c r="C86" s="30" t="s">
        <v>232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 t="s">
        <v>164</v>
      </c>
      <c r="T86" s="102">
        <v>50</v>
      </c>
    </row>
    <row r="87" spans="1:20" ht="120.75" customHeight="1">
      <c r="A87" s="112" t="s">
        <v>325</v>
      </c>
      <c r="B87" s="200" t="s">
        <v>468</v>
      </c>
      <c r="C87" s="30" t="s">
        <v>232</v>
      </c>
      <c r="D87" s="98">
        <v>0</v>
      </c>
      <c r="E87" s="98">
        <v>0</v>
      </c>
      <c r="F87" s="98">
        <v>0</v>
      </c>
      <c r="G87" s="98">
        <v>0</v>
      </c>
      <c r="H87" s="98">
        <v>0</v>
      </c>
      <c r="I87" s="98">
        <v>0</v>
      </c>
      <c r="J87" s="98">
        <v>0</v>
      </c>
      <c r="K87" s="98">
        <v>0</v>
      </c>
      <c r="L87" s="98">
        <v>0</v>
      </c>
      <c r="M87" s="98">
        <v>0</v>
      </c>
      <c r="N87" s="98">
        <v>0</v>
      </c>
      <c r="O87" s="98">
        <v>0</v>
      </c>
      <c r="P87" s="98">
        <v>0</v>
      </c>
      <c r="Q87" s="98">
        <v>0</v>
      </c>
      <c r="R87" s="98">
        <v>0</v>
      </c>
      <c r="S87" s="98" t="s">
        <v>164</v>
      </c>
      <c r="T87" s="102">
        <v>1</v>
      </c>
    </row>
    <row r="88" spans="1:21" ht="15.75" customHeight="1">
      <c r="A88" s="274" t="s">
        <v>219</v>
      </c>
      <c r="B88" s="274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"/>
    </row>
    <row r="89" spans="1:21" ht="119.25" customHeight="1">
      <c r="A89" s="167" t="s">
        <v>100</v>
      </c>
      <c r="B89" s="167" t="s">
        <v>129</v>
      </c>
      <c r="C89" s="167" t="s">
        <v>111</v>
      </c>
      <c r="D89" s="167">
        <v>5.96</v>
      </c>
      <c r="E89" s="97" t="s">
        <v>164</v>
      </c>
      <c r="F89" s="128">
        <v>5.96</v>
      </c>
      <c r="G89" s="97" t="s">
        <v>164</v>
      </c>
      <c r="H89" s="167">
        <v>6.29</v>
      </c>
      <c r="I89" s="97" t="s">
        <v>164</v>
      </c>
      <c r="J89" s="167">
        <v>6.62</v>
      </c>
      <c r="K89" s="97" t="s">
        <v>164</v>
      </c>
      <c r="L89" s="167">
        <v>6.95</v>
      </c>
      <c r="M89" s="97" t="s">
        <v>164</v>
      </c>
      <c r="N89" s="167">
        <v>7.28</v>
      </c>
      <c r="O89" s="97" t="s">
        <v>164</v>
      </c>
      <c r="P89" s="167">
        <v>7.28</v>
      </c>
      <c r="Q89" s="98">
        <v>0</v>
      </c>
      <c r="R89" s="98">
        <v>0</v>
      </c>
      <c r="S89" s="98">
        <v>0</v>
      </c>
      <c r="T89" s="98">
        <v>0</v>
      </c>
      <c r="U89" s="2"/>
    </row>
    <row r="90" spans="1:21" s="28" customFormat="1" ht="105">
      <c r="A90" s="167" t="s">
        <v>101</v>
      </c>
      <c r="B90" s="167" t="s">
        <v>265</v>
      </c>
      <c r="C90" s="167" t="s">
        <v>111</v>
      </c>
      <c r="D90" s="98">
        <v>68.9</v>
      </c>
      <c r="E90" s="97" t="s">
        <v>164</v>
      </c>
      <c r="F90" s="119">
        <v>70.67</v>
      </c>
      <c r="G90" s="97" t="s">
        <v>164</v>
      </c>
      <c r="H90" s="98">
        <v>72.44</v>
      </c>
      <c r="I90" s="97" t="s">
        <v>164</v>
      </c>
      <c r="J90" s="98">
        <v>73.32</v>
      </c>
      <c r="K90" s="97" t="s">
        <v>164</v>
      </c>
      <c r="L90" s="98">
        <v>74.2</v>
      </c>
      <c r="M90" s="97" t="s">
        <v>164</v>
      </c>
      <c r="N90" s="167">
        <v>75.97</v>
      </c>
      <c r="O90" s="97" t="s">
        <v>164</v>
      </c>
      <c r="P90" s="167">
        <v>75.97</v>
      </c>
      <c r="Q90" s="97">
        <v>0</v>
      </c>
      <c r="R90" s="98">
        <v>0</v>
      </c>
      <c r="S90" s="98">
        <v>0</v>
      </c>
      <c r="T90" s="98">
        <v>0</v>
      </c>
      <c r="U90" s="60"/>
    </row>
    <row r="91" spans="1:20" s="61" customFormat="1" ht="119.25" customHeight="1">
      <c r="A91" s="128" t="s">
        <v>277</v>
      </c>
      <c r="B91" s="168" t="s">
        <v>380</v>
      </c>
      <c r="C91" s="167" t="s">
        <v>111</v>
      </c>
      <c r="D91" s="98">
        <v>0</v>
      </c>
      <c r="E91" s="98">
        <v>0</v>
      </c>
      <c r="F91" s="98">
        <v>0</v>
      </c>
      <c r="G91" s="98">
        <v>0</v>
      </c>
      <c r="H91" s="98">
        <v>0</v>
      </c>
      <c r="I91" s="98">
        <v>0</v>
      </c>
      <c r="J91" s="98">
        <v>0</v>
      </c>
      <c r="K91" s="98">
        <v>0</v>
      </c>
      <c r="L91" s="98">
        <v>0</v>
      </c>
      <c r="M91" s="98">
        <v>0</v>
      </c>
      <c r="N91" s="98">
        <v>0</v>
      </c>
      <c r="O91" s="98">
        <v>0</v>
      </c>
      <c r="P91" s="98">
        <v>0</v>
      </c>
      <c r="Q91" s="97" t="s">
        <v>164</v>
      </c>
      <c r="R91" s="98">
        <v>79.33</v>
      </c>
      <c r="S91" s="97" t="s">
        <v>164</v>
      </c>
      <c r="T91" s="98">
        <v>79.35</v>
      </c>
    </row>
    <row r="92" spans="1:21" ht="15.75" customHeight="1">
      <c r="A92" s="275" t="s">
        <v>112</v>
      </c>
      <c r="B92" s="275"/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"/>
    </row>
    <row r="93" spans="1:21" ht="76.5" customHeight="1">
      <c r="A93" s="167" t="s">
        <v>100</v>
      </c>
      <c r="B93" s="167" t="s">
        <v>266</v>
      </c>
      <c r="C93" s="167" t="s">
        <v>122</v>
      </c>
      <c r="D93" s="97">
        <v>1249560</v>
      </c>
      <c r="E93" s="97" t="s">
        <v>164</v>
      </c>
      <c r="F93" s="97">
        <v>1249560</v>
      </c>
      <c r="G93" s="97" t="s">
        <v>164</v>
      </c>
      <c r="H93" s="97">
        <v>1318747</v>
      </c>
      <c r="I93" s="97" t="s">
        <v>164</v>
      </c>
      <c r="J93" s="97">
        <v>1387934</v>
      </c>
      <c r="K93" s="97" t="s">
        <v>164</v>
      </c>
      <c r="L93" s="97">
        <v>1457121</v>
      </c>
      <c r="M93" s="97" t="s">
        <v>164</v>
      </c>
      <c r="N93" s="97">
        <v>1527240</v>
      </c>
      <c r="O93" s="97" t="s">
        <v>164</v>
      </c>
      <c r="P93" s="97">
        <v>1527240</v>
      </c>
      <c r="Q93" s="98">
        <v>0</v>
      </c>
      <c r="R93" s="98">
        <v>0</v>
      </c>
      <c r="S93" s="98">
        <v>0</v>
      </c>
      <c r="T93" s="98">
        <v>0</v>
      </c>
      <c r="U93" s="2"/>
    </row>
    <row r="94" spans="1:21" ht="79.5" customHeight="1">
      <c r="A94" s="167" t="s">
        <v>101</v>
      </c>
      <c r="B94" s="167" t="s">
        <v>341</v>
      </c>
      <c r="C94" s="167" t="s">
        <v>122</v>
      </c>
      <c r="D94" s="97">
        <v>3900000</v>
      </c>
      <c r="E94" s="97" t="s">
        <v>164</v>
      </c>
      <c r="F94" s="97">
        <v>4000000</v>
      </c>
      <c r="G94" s="97" t="s">
        <v>164</v>
      </c>
      <c r="H94" s="97">
        <v>4100000</v>
      </c>
      <c r="I94" s="97" t="s">
        <v>164</v>
      </c>
      <c r="J94" s="97">
        <v>4150000</v>
      </c>
      <c r="K94" s="97" t="s">
        <v>164</v>
      </c>
      <c r="L94" s="97">
        <v>4200000</v>
      </c>
      <c r="M94" s="97" t="s">
        <v>164</v>
      </c>
      <c r="N94" s="97">
        <v>4300000</v>
      </c>
      <c r="O94" s="97" t="s">
        <v>164</v>
      </c>
      <c r="P94" s="97">
        <v>4300000</v>
      </c>
      <c r="Q94" s="98">
        <v>0</v>
      </c>
      <c r="R94" s="98">
        <v>0</v>
      </c>
      <c r="S94" s="98">
        <v>0</v>
      </c>
      <c r="T94" s="98">
        <v>0</v>
      </c>
      <c r="U94" s="2"/>
    </row>
    <row r="95" spans="1:20" s="28" customFormat="1" ht="135" customHeight="1">
      <c r="A95" s="128" t="s">
        <v>277</v>
      </c>
      <c r="B95" s="168" t="s">
        <v>381</v>
      </c>
      <c r="C95" s="167" t="s">
        <v>122</v>
      </c>
      <c r="D95" s="98">
        <v>0</v>
      </c>
      <c r="E95" s="98">
        <v>0</v>
      </c>
      <c r="F95" s="98">
        <v>0</v>
      </c>
      <c r="G95" s="98">
        <v>0</v>
      </c>
      <c r="H95" s="98">
        <v>0</v>
      </c>
      <c r="I95" s="98">
        <v>0</v>
      </c>
      <c r="J95" s="98">
        <v>0</v>
      </c>
      <c r="K95" s="98">
        <v>0</v>
      </c>
      <c r="L95" s="98">
        <v>0</v>
      </c>
      <c r="M95" s="98">
        <v>0</v>
      </c>
      <c r="N95" s="98">
        <v>0</v>
      </c>
      <c r="O95" s="98">
        <v>0</v>
      </c>
      <c r="P95" s="98">
        <v>0</v>
      </c>
      <c r="Q95" s="97" t="s">
        <v>164</v>
      </c>
      <c r="R95" s="98">
        <v>5650000</v>
      </c>
      <c r="S95" s="97" t="s">
        <v>164</v>
      </c>
      <c r="T95" s="98">
        <v>5651100</v>
      </c>
    </row>
    <row r="96" spans="1:21" ht="15.75" customHeight="1">
      <c r="A96" s="274" t="s">
        <v>252</v>
      </c>
      <c r="B96" s="274"/>
      <c r="C96" s="274"/>
      <c r="D96" s="274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"/>
    </row>
    <row r="97" spans="1:20" ht="135" customHeight="1">
      <c r="A97" s="129" t="s">
        <v>106</v>
      </c>
      <c r="B97" s="167" t="s">
        <v>253</v>
      </c>
      <c r="C97" s="167" t="s">
        <v>111</v>
      </c>
      <c r="D97" s="98">
        <v>0</v>
      </c>
      <c r="E97" s="98">
        <v>0</v>
      </c>
      <c r="F97" s="98">
        <v>0</v>
      </c>
      <c r="G97" s="98">
        <v>0</v>
      </c>
      <c r="H97" s="98">
        <v>0</v>
      </c>
      <c r="I97" s="98">
        <v>0</v>
      </c>
      <c r="J97" s="98">
        <v>0</v>
      </c>
      <c r="K97" s="98">
        <v>0</v>
      </c>
      <c r="L97" s="98">
        <v>0</v>
      </c>
      <c r="M97" s="98">
        <v>0</v>
      </c>
      <c r="N97" s="98">
        <v>0</v>
      </c>
      <c r="O97" s="98" t="s">
        <v>164</v>
      </c>
      <c r="P97" s="98">
        <v>0</v>
      </c>
      <c r="Q97" s="98" t="s">
        <v>164</v>
      </c>
      <c r="R97" s="98">
        <v>25.62</v>
      </c>
      <c r="S97" s="98" t="s">
        <v>164</v>
      </c>
      <c r="T97" s="98">
        <v>35.5</v>
      </c>
    </row>
    <row r="98" spans="1:21" ht="15.75" customHeight="1">
      <c r="A98" s="275" t="s">
        <v>112</v>
      </c>
      <c r="B98" s="275"/>
      <c r="C98" s="275"/>
      <c r="D98" s="275"/>
      <c r="E98" s="275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"/>
    </row>
    <row r="99" spans="1:20" ht="136.5" customHeight="1">
      <c r="A99" s="129" t="s">
        <v>107</v>
      </c>
      <c r="B99" s="167" t="s">
        <v>236</v>
      </c>
      <c r="C99" s="167" t="s">
        <v>271</v>
      </c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8">
        <v>0</v>
      </c>
      <c r="J99" s="98">
        <v>0</v>
      </c>
      <c r="K99" s="98">
        <v>0</v>
      </c>
      <c r="L99" s="98">
        <v>0</v>
      </c>
      <c r="M99" s="98">
        <v>0</v>
      </c>
      <c r="N99" s="98">
        <v>0</v>
      </c>
      <c r="O99" s="98" t="s">
        <v>164</v>
      </c>
      <c r="P99" s="98">
        <v>0</v>
      </c>
      <c r="Q99" s="98" t="s">
        <v>164</v>
      </c>
      <c r="R99" s="98">
        <v>93</v>
      </c>
      <c r="S99" s="98" t="s">
        <v>164</v>
      </c>
      <c r="T99" s="98">
        <v>129</v>
      </c>
    </row>
    <row r="100" spans="1:21" ht="15.75" customHeight="1">
      <c r="A100" s="274" t="s">
        <v>220</v>
      </c>
      <c r="B100" s="274"/>
      <c r="C100" s="274"/>
      <c r="D100" s="274"/>
      <c r="E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"/>
    </row>
    <row r="101" spans="1:21" ht="168.75" customHeight="1">
      <c r="A101" s="129" t="s">
        <v>151</v>
      </c>
      <c r="B101" s="167" t="s">
        <v>116</v>
      </c>
      <c r="C101" s="167" t="s">
        <v>111</v>
      </c>
      <c r="D101" s="98">
        <v>0</v>
      </c>
      <c r="E101" s="98">
        <v>0</v>
      </c>
      <c r="F101" s="98">
        <v>0</v>
      </c>
      <c r="G101" s="98">
        <v>0</v>
      </c>
      <c r="H101" s="98">
        <v>0</v>
      </c>
      <c r="I101" s="98">
        <v>0</v>
      </c>
      <c r="J101" s="98">
        <v>0</v>
      </c>
      <c r="K101" s="98">
        <v>0</v>
      </c>
      <c r="L101" s="98">
        <v>0</v>
      </c>
      <c r="M101" s="98">
        <v>0</v>
      </c>
      <c r="N101" s="98">
        <v>0</v>
      </c>
      <c r="O101" s="98">
        <v>0</v>
      </c>
      <c r="P101" s="98">
        <v>0</v>
      </c>
      <c r="Q101" s="98" t="s">
        <v>164</v>
      </c>
      <c r="R101" s="98">
        <v>0.23</v>
      </c>
      <c r="S101" s="98" t="s">
        <v>164</v>
      </c>
      <c r="T101" s="98">
        <v>2.07</v>
      </c>
      <c r="U101" s="2"/>
    </row>
    <row r="102" spans="1:21" ht="148.5" customHeight="1">
      <c r="A102" s="129" t="s">
        <v>152</v>
      </c>
      <c r="B102" s="251" t="s">
        <v>544</v>
      </c>
      <c r="C102" s="251" t="s">
        <v>111</v>
      </c>
      <c r="D102" s="98">
        <v>0</v>
      </c>
      <c r="E102" s="98">
        <v>0</v>
      </c>
      <c r="F102" s="98">
        <v>0</v>
      </c>
      <c r="G102" s="98">
        <v>0</v>
      </c>
      <c r="H102" s="98">
        <v>0</v>
      </c>
      <c r="I102" s="98">
        <v>0</v>
      </c>
      <c r="J102" s="98">
        <v>0</v>
      </c>
      <c r="K102" s="98">
        <v>0</v>
      </c>
      <c r="L102" s="98">
        <v>0</v>
      </c>
      <c r="M102" s="98">
        <v>0</v>
      </c>
      <c r="N102" s="98">
        <v>0</v>
      </c>
      <c r="O102" s="98">
        <v>0</v>
      </c>
      <c r="P102" s="98">
        <v>0</v>
      </c>
      <c r="Q102" s="98" t="s">
        <v>164</v>
      </c>
      <c r="R102" s="98">
        <v>3.51</v>
      </c>
      <c r="S102" s="98" t="s">
        <v>164</v>
      </c>
      <c r="T102" s="98">
        <v>3.52</v>
      </c>
      <c r="U102" s="2"/>
    </row>
    <row r="103" spans="1:21" ht="168.75" customHeight="1">
      <c r="A103" s="167" t="s">
        <v>222</v>
      </c>
      <c r="B103" s="167" t="s">
        <v>390</v>
      </c>
      <c r="C103" s="167" t="s">
        <v>111</v>
      </c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8">
        <v>0</v>
      </c>
      <c r="J103" s="98">
        <v>0</v>
      </c>
      <c r="K103" s="98">
        <v>0</v>
      </c>
      <c r="L103" s="98">
        <v>0</v>
      </c>
      <c r="M103" s="98">
        <v>0</v>
      </c>
      <c r="N103" s="98">
        <v>0</v>
      </c>
      <c r="O103" s="98">
        <v>0</v>
      </c>
      <c r="P103" s="98">
        <v>0</v>
      </c>
      <c r="Q103" s="98" t="s">
        <v>164</v>
      </c>
      <c r="R103" s="98">
        <v>7.7</v>
      </c>
      <c r="S103" s="98" t="s">
        <v>164</v>
      </c>
      <c r="T103" s="98">
        <v>15.3</v>
      </c>
      <c r="U103" s="2"/>
    </row>
    <row r="104" spans="1:21" ht="196.5" customHeight="1">
      <c r="A104" s="167" t="s">
        <v>223</v>
      </c>
      <c r="B104" s="167" t="s">
        <v>233</v>
      </c>
      <c r="C104" s="167" t="s">
        <v>111</v>
      </c>
      <c r="D104" s="98">
        <v>0</v>
      </c>
      <c r="E104" s="98">
        <v>0</v>
      </c>
      <c r="F104" s="98">
        <v>0</v>
      </c>
      <c r="G104" s="98">
        <v>0</v>
      </c>
      <c r="H104" s="98">
        <v>0</v>
      </c>
      <c r="I104" s="98">
        <v>0</v>
      </c>
      <c r="J104" s="98">
        <v>0</v>
      </c>
      <c r="K104" s="98">
        <v>0</v>
      </c>
      <c r="L104" s="98">
        <v>0</v>
      </c>
      <c r="M104" s="98">
        <v>0</v>
      </c>
      <c r="N104" s="98">
        <v>0</v>
      </c>
      <c r="O104" s="98">
        <v>0</v>
      </c>
      <c r="P104" s="98">
        <v>0</v>
      </c>
      <c r="Q104" s="98" t="s">
        <v>164</v>
      </c>
      <c r="R104" s="98">
        <v>59.93</v>
      </c>
      <c r="S104" s="98" t="s">
        <v>164</v>
      </c>
      <c r="T104" s="98">
        <v>61.36</v>
      </c>
      <c r="U104" s="2"/>
    </row>
    <row r="105" spans="1:21" s="28" customFormat="1" ht="153.75" customHeight="1">
      <c r="A105" s="129" t="s">
        <v>224</v>
      </c>
      <c r="B105" s="168" t="s">
        <v>396</v>
      </c>
      <c r="C105" s="167" t="s">
        <v>111</v>
      </c>
      <c r="D105" s="98">
        <v>0</v>
      </c>
      <c r="E105" s="98">
        <v>0</v>
      </c>
      <c r="F105" s="98">
        <v>0</v>
      </c>
      <c r="G105" s="98">
        <v>0</v>
      </c>
      <c r="H105" s="98">
        <v>0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98">
        <v>0</v>
      </c>
      <c r="P105" s="98">
        <v>0</v>
      </c>
      <c r="Q105" s="98">
        <v>0</v>
      </c>
      <c r="R105" s="98">
        <v>0</v>
      </c>
      <c r="S105" s="98" t="s">
        <v>164</v>
      </c>
      <c r="T105" s="98">
        <v>33.33</v>
      </c>
      <c r="U105" s="60"/>
    </row>
    <row r="106" spans="1:21" ht="144.75" customHeight="1">
      <c r="A106" s="167" t="s">
        <v>225</v>
      </c>
      <c r="B106" s="167" t="s">
        <v>135</v>
      </c>
      <c r="C106" s="167" t="s">
        <v>111</v>
      </c>
      <c r="D106" s="98">
        <v>0</v>
      </c>
      <c r="E106" s="98">
        <v>0</v>
      </c>
      <c r="F106" s="98">
        <v>0</v>
      </c>
      <c r="G106" s="98">
        <v>0</v>
      </c>
      <c r="H106" s="98">
        <v>0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98">
        <v>0</v>
      </c>
      <c r="Q106" s="98" t="s">
        <v>164</v>
      </c>
      <c r="R106" s="98">
        <v>9.27</v>
      </c>
      <c r="S106" s="98" t="s">
        <v>164</v>
      </c>
      <c r="T106" s="98">
        <v>201.7</v>
      </c>
      <c r="U106" s="2"/>
    </row>
    <row r="107" spans="1:21" ht="164.25" customHeight="1">
      <c r="A107" s="167" t="s">
        <v>226</v>
      </c>
      <c r="B107" s="167" t="s">
        <v>119</v>
      </c>
      <c r="C107" s="167" t="s">
        <v>111</v>
      </c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98">
        <v>0</v>
      </c>
      <c r="Q107" s="98" t="s">
        <v>164</v>
      </c>
      <c r="R107" s="99">
        <v>0.0014</v>
      </c>
      <c r="S107" s="98" t="s">
        <v>164</v>
      </c>
      <c r="T107" s="99">
        <v>0.0027</v>
      </c>
      <c r="U107" s="2"/>
    </row>
    <row r="108" spans="1:21" ht="120" customHeight="1">
      <c r="A108" s="167" t="s">
        <v>227</v>
      </c>
      <c r="B108" s="167" t="s">
        <v>120</v>
      </c>
      <c r="C108" s="167" t="s">
        <v>111</v>
      </c>
      <c r="D108" s="98">
        <v>0</v>
      </c>
      <c r="E108" s="98">
        <v>0</v>
      </c>
      <c r="F108" s="98">
        <v>0</v>
      </c>
      <c r="G108" s="98">
        <v>0</v>
      </c>
      <c r="H108" s="98">
        <v>0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8">
        <v>0</v>
      </c>
      <c r="P108" s="98">
        <v>0</v>
      </c>
      <c r="Q108" s="98" t="s">
        <v>164</v>
      </c>
      <c r="R108" s="167">
        <v>72.28</v>
      </c>
      <c r="S108" s="97">
        <v>0</v>
      </c>
      <c r="T108" s="98">
        <v>123.18</v>
      </c>
      <c r="U108" s="2"/>
    </row>
    <row r="109" spans="1:21" ht="153" customHeight="1">
      <c r="A109" s="167" t="s">
        <v>228</v>
      </c>
      <c r="B109" s="167" t="s">
        <v>123</v>
      </c>
      <c r="C109" s="167" t="s">
        <v>111</v>
      </c>
      <c r="D109" s="98">
        <v>0</v>
      </c>
      <c r="E109" s="98">
        <v>0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98">
        <v>0</v>
      </c>
      <c r="P109" s="98">
        <v>0</v>
      </c>
      <c r="Q109" s="98" t="s">
        <v>164</v>
      </c>
      <c r="R109" s="98">
        <v>29</v>
      </c>
      <c r="S109" s="98" t="s">
        <v>164</v>
      </c>
      <c r="T109" s="98">
        <v>63.71</v>
      </c>
      <c r="U109" s="2"/>
    </row>
    <row r="110" spans="1:21" s="28" customFormat="1" ht="107.25" customHeight="1">
      <c r="A110" s="167" t="s">
        <v>229</v>
      </c>
      <c r="B110" s="167" t="s">
        <v>317</v>
      </c>
      <c r="C110" s="167" t="s">
        <v>111</v>
      </c>
      <c r="D110" s="98">
        <v>0</v>
      </c>
      <c r="E110" s="98">
        <v>0</v>
      </c>
      <c r="F110" s="98">
        <v>0</v>
      </c>
      <c r="G110" s="98">
        <v>0</v>
      </c>
      <c r="H110" s="98">
        <v>0</v>
      </c>
      <c r="I110" s="98">
        <v>0</v>
      </c>
      <c r="J110" s="98">
        <v>0</v>
      </c>
      <c r="K110" s="98">
        <v>0</v>
      </c>
      <c r="L110" s="98">
        <v>0</v>
      </c>
      <c r="M110" s="98">
        <v>0</v>
      </c>
      <c r="N110" s="98">
        <v>0</v>
      </c>
      <c r="O110" s="98">
        <v>0</v>
      </c>
      <c r="P110" s="98">
        <v>0</v>
      </c>
      <c r="Q110" s="98" t="s">
        <v>164</v>
      </c>
      <c r="R110" s="98">
        <v>83.8</v>
      </c>
      <c r="S110" s="98" t="s">
        <v>164</v>
      </c>
      <c r="T110" s="98">
        <v>136</v>
      </c>
      <c r="U110" s="60"/>
    </row>
    <row r="111" spans="1:21" s="28" customFormat="1" ht="96.75" customHeight="1">
      <c r="A111" s="167" t="s">
        <v>352</v>
      </c>
      <c r="B111" s="167" t="s">
        <v>397</v>
      </c>
      <c r="C111" s="167" t="s">
        <v>111</v>
      </c>
      <c r="D111" s="98">
        <v>0</v>
      </c>
      <c r="E111" s="98">
        <v>0</v>
      </c>
      <c r="F111" s="98">
        <v>0</v>
      </c>
      <c r="G111" s="98">
        <v>0</v>
      </c>
      <c r="H111" s="98">
        <v>0</v>
      </c>
      <c r="I111" s="98">
        <v>0</v>
      </c>
      <c r="J111" s="98">
        <v>0</v>
      </c>
      <c r="K111" s="98">
        <v>0</v>
      </c>
      <c r="L111" s="98">
        <v>0</v>
      </c>
      <c r="M111" s="98">
        <v>0</v>
      </c>
      <c r="N111" s="98">
        <v>0</v>
      </c>
      <c r="O111" s="98">
        <v>0</v>
      </c>
      <c r="P111" s="98">
        <v>0</v>
      </c>
      <c r="Q111" s="98">
        <v>0</v>
      </c>
      <c r="R111" s="98">
        <v>0</v>
      </c>
      <c r="S111" s="98" t="s">
        <v>164</v>
      </c>
      <c r="T111" s="98">
        <v>80</v>
      </c>
      <c r="U111" s="60"/>
    </row>
    <row r="112" spans="1:21" ht="59.25" customHeight="1">
      <c r="A112" s="167" t="s">
        <v>353</v>
      </c>
      <c r="B112" s="167" t="s">
        <v>272</v>
      </c>
      <c r="C112" s="167" t="s">
        <v>111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  <c r="J112" s="98">
        <v>0</v>
      </c>
      <c r="K112" s="98">
        <v>0</v>
      </c>
      <c r="L112" s="98">
        <v>0</v>
      </c>
      <c r="M112" s="98">
        <v>0</v>
      </c>
      <c r="N112" s="98">
        <v>0</v>
      </c>
      <c r="O112" s="98" t="s">
        <v>164</v>
      </c>
      <c r="P112" s="98">
        <v>20</v>
      </c>
      <c r="Q112" s="98" t="s">
        <v>164</v>
      </c>
      <c r="R112" s="98">
        <v>32</v>
      </c>
      <c r="S112" s="98" t="s">
        <v>164</v>
      </c>
      <c r="T112" s="98">
        <v>36</v>
      </c>
      <c r="U112" s="2"/>
    </row>
    <row r="113" spans="1:20" ht="310.5" customHeight="1">
      <c r="A113" s="30" t="s">
        <v>354</v>
      </c>
      <c r="B113" s="184" t="s">
        <v>452</v>
      </c>
      <c r="C113" s="30" t="s">
        <v>111</v>
      </c>
      <c r="D113" s="98">
        <v>0</v>
      </c>
      <c r="E113" s="98">
        <v>0</v>
      </c>
      <c r="F113" s="98">
        <v>0</v>
      </c>
      <c r="G113" s="98">
        <v>0</v>
      </c>
      <c r="H113" s="98">
        <v>0</v>
      </c>
      <c r="I113" s="98">
        <v>0</v>
      </c>
      <c r="J113" s="98">
        <v>0</v>
      </c>
      <c r="K113" s="98">
        <v>0</v>
      </c>
      <c r="L113" s="98">
        <v>0</v>
      </c>
      <c r="M113" s="98">
        <v>0</v>
      </c>
      <c r="N113" s="98">
        <v>0</v>
      </c>
      <c r="O113" s="98">
        <v>0</v>
      </c>
      <c r="P113" s="98">
        <v>0</v>
      </c>
      <c r="Q113" s="98">
        <v>0</v>
      </c>
      <c r="R113" s="98">
        <v>0</v>
      </c>
      <c r="S113" s="98" t="s">
        <v>164</v>
      </c>
      <c r="T113" s="98">
        <v>100</v>
      </c>
    </row>
    <row r="114" spans="1:20" ht="156" customHeight="1">
      <c r="A114" s="30" t="s">
        <v>449</v>
      </c>
      <c r="B114" s="167" t="s">
        <v>543</v>
      </c>
      <c r="C114" s="167" t="s">
        <v>111</v>
      </c>
      <c r="D114" s="98">
        <v>0</v>
      </c>
      <c r="E114" s="98">
        <v>0</v>
      </c>
      <c r="F114" s="98">
        <v>0</v>
      </c>
      <c r="G114" s="98">
        <v>0</v>
      </c>
      <c r="H114" s="98">
        <v>0</v>
      </c>
      <c r="I114" s="98">
        <v>0</v>
      </c>
      <c r="J114" s="98">
        <v>0</v>
      </c>
      <c r="K114" s="98">
        <v>0</v>
      </c>
      <c r="L114" s="98">
        <v>0</v>
      </c>
      <c r="M114" s="98">
        <v>0</v>
      </c>
      <c r="N114" s="98">
        <v>0</v>
      </c>
      <c r="O114" s="98">
        <v>0</v>
      </c>
      <c r="P114" s="98">
        <v>0</v>
      </c>
      <c r="Q114" s="98" t="s">
        <v>164</v>
      </c>
      <c r="R114" s="98">
        <v>0</v>
      </c>
      <c r="S114" s="98" t="s">
        <v>164</v>
      </c>
      <c r="T114" s="98">
        <v>100</v>
      </c>
    </row>
    <row r="115" spans="1:21" ht="15.75" customHeight="1">
      <c r="A115" s="274" t="s">
        <v>112</v>
      </c>
      <c r="B115" s="274"/>
      <c r="C115" s="274"/>
      <c r="D115" s="274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"/>
    </row>
    <row r="116" spans="1:21" s="28" customFormat="1" ht="153.75" customHeight="1">
      <c r="A116" s="129" t="s">
        <v>151</v>
      </c>
      <c r="B116" s="168" t="s">
        <v>134</v>
      </c>
      <c r="C116" s="167" t="s">
        <v>232</v>
      </c>
      <c r="D116" s="98">
        <v>0</v>
      </c>
      <c r="E116" s="98">
        <v>0</v>
      </c>
      <c r="F116" s="98">
        <v>0</v>
      </c>
      <c r="G116" s="98">
        <v>0</v>
      </c>
      <c r="H116" s="98">
        <v>0</v>
      </c>
      <c r="I116" s="98">
        <v>0</v>
      </c>
      <c r="J116" s="98">
        <v>0</v>
      </c>
      <c r="K116" s="98">
        <v>0</v>
      </c>
      <c r="L116" s="98">
        <v>0</v>
      </c>
      <c r="M116" s="98">
        <v>0</v>
      </c>
      <c r="N116" s="98">
        <v>0</v>
      </c>
      <c r="O116" s="98">
        <v>0</v>
      </c>
      <c r="P116" s="98">
        <v>0</v>
      </c>
      <c r="Q116" s="98" t="s">
        <v>164</v>
      </c>
      <c r="R116" s="97">
        <v>10</v>
      </c>
      <c r="S116" s="98" t="s">
        <v>164</v>
      </c>
      <c r="T116" s="97">
        <v>90</v>
      </c>
      <c r="U116" s="60"/>
    </row>
    <row r="117" spans="1:21" s="28" customFormat="1" ht="143.25" customHeight="1">
      <c r="A117" s="129" t="s">
        <v>152</v>
      </c>
      <c r="B117" s="167" t="s">
        <v>237</v>
      </c>
      <c r="C117" s="167" t="s">
        <v>122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8">
        <v>0</v>
      </c>
      <c r="P117" s="98">
        <v>0</v>
      </c>
      <c r="Q117" s="98" t="s">
        <v>164</v>
      </c>
      <c r="R117" s="97">
        <v>2975</v>
      </c>
      <c r="S117" s="98" t="s">
        <v>164</v>
      </c>
      <c r="T117" s="97">
        <v>2980</v>
      </c>
      <c r="U117" s="60"/>
    </row>
    <row r="118" spans="1:21" s="28" customFormat="1" ht="185.25" customHeight="1">
      <c r="A118" s="167" t="s">
        <v>222</v>
      </c>
      <c r="B118" s="167" t="s">
        <v>391</v>
      </c>
      <c r="C118" s="167" t="s">
        <v>270</v>
      </c>
      <c r="D118" s="98">
        <v>0</v>
      </c>
      <c r="E118" s="98">
        <v>0</v>
      </c>
      <c r="F118" s="98">
        <v>0</v>
      </c>
      <c r="G118" s="98">
        <v>0</v>
      </c>
      <c r="H118" s="98">
        <v>0</v>
      </c>
      <c r="I118" s="98">
        <v>0</v>
      </c>
      <c r="J118" s="98">
        <v>0</v>
      </c>
      <c r="K118" s="98">
        <v>0</v>
      </c>
      <c r="L118" s="98">
        <v>0</v>
      </c>
      <c r="M118" s="98">
        <v>0</v>
      </c>
      <c r="N118" s="98">
        <v>0</v>
      </c>
      <c r="O118" s="98">
        <v>0</v>
      </c>
      <c r="P118" s="98">
        <v>0</v>
      </c>
      <c r="Q118" s="98" t="s">
        <v>164</v>
      </c>
      <c r="R118" s="97">
        <v>80</v>
      </c>
      <c r="S118" s="98" t="s">
        <v>164</v>
      </c>
      <c r="T118" s="97">
        <v>160</v>
      </c>
      <c r="U118" s="60"/>
    </row>
    <row r="119" spans="1:21" ht="213.75" customHeight="1">
      <c r="A119" s="167" t="s">
        <v>223</v>
      </c>
      <c r="B119" s="167" t="s">
        <v>269</v>
      </c>
      <c r="C119" s="167" t="s">
        <v>232</v>
      </c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8">
        <v>0</v>
      </c>
      <c r="J119" s="98">
        <v>0</v>
      </c>
      <c r="K119" s="98">
        <v>0</v>
      </c>
      <c r="L119" s="98">
        <v>0</v>
      </c>
      <c r="M119" s="98">
        <v>0</v>
      </c>
      <c r="N119" s="98">
        <v>0</v>
      </c>
      <c r="O119" s="98">
        <v>0</v>
      </c>
      <c r="P119" s="98">
        <v>0</v>
      </c>
      <c r="Q119" s="98" t="s">
        <v>164</v>
      </c>
      <c r="R119" s="97">
        <v>417</v>
      </c>
      <c r="S119" s="98" t="s">
        <v>164</v>
      </c>
      <c r="T119" s="97">
        <v>427</v>
      </c>
      <c r="U119" s="2"/>
    </row>
    <row r="120" spans="1:21" s="28" customFormat="1" ht="136.5" customHeight="1">
      <c r="A120" s="129" t="s">
        <v>224</v>
      </c>
      <c r="B120" s="168" t="s">
        <v>418</v>
      </c>
      <c r="C120" s="167" t="s">
        <v>232</v>
      </c>
      <c r="D120" s="98">
        <v>0</v>
      </c>
      <c r="E120" s="98">
        <v>0</v>
      </c>
      <c r="F120" s="98">
        <v>0</v>
      </c>
      <c r="G120" s="98">
        <v>0</v>
      </c>
      <c r="H120" s="98">
        <v>0</v>
      </c>
      <c r="I120" s="98">
        <v>0</v>
      </c>
      <c r="J120" s="98">
        <v>0</v>
      </c>
      <c r="K120" s="98">
        <v>0</v>
      </c>
      <c r="L120" s="98">
        <v>0</v>
      </c>
      <c r="M120" s="98">
        <v>0</v>
      </c>
      <c r="N120" s="98">
        <v>0</v>
      </c>
      <c r="O120" s="98">
        <v>0</v>
      </c>
      <c r="P120" s="98">
        <v>0</v>
      </c>
      <c r="Q120" s="98">
        <v>0</v>
      </c>
      <c r="R120" s="98">
        <v>0</v>
      </c>
      <c r="S120" s="98" t="s">
        <v>164</v>
      </c>
      <c r="T120" s="97">
        <v>4</v>
      </c>
      <c r="U120" s="60"/>
    </row>
    <row r="121" spans="1:21" ht="127.5" customHeight="1">
      <c r="A121" s="129" t="s">
        <v>225</v>
      </c>
      <c r="B121" s="167" t="s">
        <v>392</v>
      </c>
      <c r="C121" s="167" t="s">
        <v>122</v>
      </c>
      <c r="D121" s="98">
        <v>0</v>
      </c>
      <c r="E121" s="98">
        <v>0</v>
      </c>
      <c r="F121" s="98">
        <v>0</v>
      </c>
      <c r="G121" s="98">
        <v>0</v>
      </c>
      <c r="H121" s="98">
        <v>0</v>
      </c>
      <c r="I121" s="98">
        <v>0</v>
      </c>
      <c r="J121" s="98">
        <v>0</v>
      </c>
      <c r="K121" s="98">
        <v>0</v>
      </c>
      <c r="L121" s="98">
        <v>0</v>
      </c>
      <c r="M121" s="98">
        <v>0</v>
      </c>
      <c r="N121" s="98">
        <v>0</v>
      </c>
      <c r="O121" s="98">
        <v>0</v>
      </c>
      <c r="P121" s="98">
        <v>0</v>
      </c>
      <c r="Q121" s="98" t="s">
        <v>164</v>
      </c>
      <c r="R121" s="100">
        <v>154696.837</v>
      </c>
      <c r="S121" s="98" t="s">
        <v>164</v>
      </c>
      <c r="T121" s="100">
        <v>3366345</v>
      </c>
      <c r="U121" s="2"/>
    </row>
    <row r="122" spans="1:21" ht="129.75" customHeight="1">
      <c r="A122" s="167" t="s">
        <v>226</v>
      </c>
      <c r="B122" s="167" t="s">
        <v>165</v>
      </c>
      <c r="C122" s="167" t="s">
        <v>271</v>
      </c>
      <c r="D122" s="98">
        <v>0</v>
      </c>
      <c r="E122" s="98">
        <v>0</v>
      </c>
      <c r="F122" s="98">
        <v>0</v>
      </c>
      <c r="G122" s="98">
        <v>0</v>
      </c>
      <c r="H122" s="98">
        <v>0</v>
      </c>
      <c r="I122" s="98">
        <v>0</v>
      </c>
      <c r="J122" s="98">
        <v>0</v>
      </c>
      <c r="K122" s="98">
        <v>0</v>
      </c>
      <c r="L122" s="98">
        <v>0</v>
      </c>
      <c r="M122" s="98">
        <v>0</v>
      </c>
      <c r="N122" s="98">
        <v>0</v>
      </c>
      <c r="O122" s="98">
        <v>0</v>
      </c>
      <c r="P122" s="98">
        <v>0</v>
      </c>
      <c r="Q122" s="98" t="s">
        <v>164</v>
      </c>
      <c r="R122" s="97">
        <v>414</v>
      </c>
      <c r="S122" s="98" t="s">
        <v>164</v>
      </c>
      <c r="T122" s="97">
        <v>799</v>
      </c>
      <c r="U122" s="2"/>
    </row>
    <row r="123" spans="1:21" ht="101.25" customHeight="1">
      <c r="A123" s="167" t="s">
        <v>227</v>
      </c>
      <c r="B123" s="167" t="s">
        <v>393</v>
      </c>
      <c r="C123" s="167" t="s">
        <v>122</v>
      </c>
      <c r="D123" s="98">
        <v>0</v>
      </c>
      <c r="E123" s="98">
        <v>0</v>
      </c>
      <c r="F123" s="98">
        <v>0</v>
      </c>
      <c r="G123" s="98">
        <v>0</v>
      </c>
      <c r="H123" s="98">
        <v>0</v>
      </c>
      <c r="I123" s="98">
        <v>0</v>
      </c>
      <c r="J123" s="98">
        <v>0</v>
      </c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8">
        <v>0</v>
      </c>
      <c r="Q123" s="98" t="s">
        <v>164</v>
      </c>
      <c r="R123" s="167">
        <v>1312</v>
      </c>
      <c r="S123" s="98" t="s">
        <v>164</v>
      </c>
      <c r="T123" s="167">
        <v>2236</v>
      </c>
      <c r="U123" s="2"/>
    </row>
    <row r="124" spans="1:21" ht="93" customHeight="1">
      <c r="A124" s="167" t="s">
        <v>228</v>
      </c>
      <c r="B124" s="167" t="s">
        <v>238</v>
      </c>
      <c r="C124" s="167" t="s">
        <v>231</v>
      </c>
      <c r="D124" s="98">
        <v>0</v>
      </c>
      <c r="E124" s="98">
        <v>0</v>
      </c>
      <c r="F124" s="98">
        <v>0</v>
      </c>
      <c r="G124" s="98">
        <v>0</v>
      </c>
      <c r="H124" s="98">
        <v>0</v>
      </c>
      <c r="I124" s="98">
        <v>0</v>
      </c>
      <c r="J124" s="98">
        <v>0</v>
      </c>
      <c r="K124" s="98">
        <v>0</v>
      </c>
      <c r="L124" s="98">
        <v>0</v>
      </c>
      <c r="M124" s="98">
        <v>0</v>
      </c>
      <c r="N124" s="98">
        <v>0</v>
      </c>
      <c r="O124" s="98">
        <v>0</v>
      </c>
      <c r="P124" s="98">
        <v>0</v>
      </c>
      <c r="Q124" s="98" t="s">
        <v>164</v>
      </c>
      <c r="R124" s="167">
        <v>5180</v>
      </c>
      <c r="S124" s="98" t="s">
        <v>164</v>
      </c>
      <c r="T124" s="167">
        <v>11380</v>
      </c>
      <c r="U124" s="2"/>
    </row>
    <row r="125" spans="1:21" ht="109.5" customHeight="1">
      <c r="A125" s="167" t="s">
        <v>229</v>
      </c>
      <c r="B125" s="167" t="s">
        <v>318</v>
      </c>
      <c r="C125" s="167" t="s">
        <v>122</v>
      </c>
      <c r="D125" s="98">
        <v>0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98">
        <v>0</v>
      </c>
      <c r="K125" s="98">
        <v>0</v>
      </c>
      <c r="L125" s="98">
        <v>0</v>
      </c>
      <c r="M125" s="98">
        <v>0</v>
      </c>
      <c r="N125" s="98">
        <v>0</v>
      </c>
      <c r="O125" s="98">
        <v>0</v>
      </c>
      <c r="P125" s="98">
        <v>0</v>
      </c>
      <c r="Q125" s="98" t="s">
        <v>164</v>
      </c>
      <c r="R125" s="97">
        <v>16000000</v>
      </c>
      <c r="S125" s="98" t="s">
        <v>164</v>
      </c>
      <c r="T125" s="97">
        <v>25975000</v>
      </c>
      <c r="U125" s="2"/>
    </row>
    <row r="126" spans="1:23" s="28" customFormat="1" ht="106.5" customHeight="1">
      <c r="A126" s="167" t="s">
        <v>352</v>
      </c>
      <c r="B126" s="167" t="s">
        <v>398</v>
      </c>
      <c r="C126" s="167" t="s">
        <v>122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98">
        <v>0</v>
      </c>
      <c r="K126" s="98">
        <v>0</v>
      </c>
      <c r="L126" s="98">
        <v>0</v>
      </c>
      <c r="M126" s="98">
        <v>0</v>
      </c>
      <c r="N126" s="98">
        <v>0</v>
      </c>
      <c r="O126" s="98">
        <v>0</v>
      </c>
      <c r="P126" s="98">
        <v>0</v>
      </c>
      <c r="Q126" s="98">
        <v>0</v>
      </c>
      <c r="R126" s="98">
        <v>0</v>
      </c>
      <c r="S126" s="98" t="s">
        <v>164</v>
      </c>
      <c r="T126" s="97">
        <v>7982400</v>
      </c>
      <c r="U126" s="60"/>
      <c r="W126" s="46"/>
    </row>
    <row r="127" spans="1:21" ht="75" customHeight="1">
      <c r="A127" s="167" t="s">
        <v>353</v>
      </c>
      <c r="B127" s="167" t="s">
        <v>244</v>
      </c>
      <c r="C127" s="167" t="s">
        <v>124</v>
      </c>
      <c r="D127" s="98">
        <v>0</v>
      </c>
      <c r="E127" s="98">
        <v>0</v>
      </c>
      <c r="F127" s="98">
        <v>0</v>
      </c>
      <c r="G127" s="98">
        <v>0</v>
      </c>
      <c r="H127" s="98">
        <v>0</v>
      </c>
      <c r="I127" s="98">
        <v>0</v>
      </c>
      <c r="J127" s="98">
        <v>0</v>
      </c>
      <c r="K127" s="98">
        <v>0</v>
      </c>
      <c r="L127" s="98">
        <v>0</v>
      </c>
      <c r="M127" s="98">
        <v>0</v>
      </c>
      <c r="N127" s="98">
        <v>0</v>
      </c>
      <c r="O127" s="98" t="s">
        <v>164</v>
      </c>
      <c r="P127" s="98">
        <v>5</v>
      </c>
      <c r="Q127" s="98" t="s">
        <v>164</v>
      </c>
      <c r="R127" s="98">
        <v>8</v>
      </c>
      <c r="S127" s="98" t="s">
        <v>164</v>
      </c>
      <c r="T127" s="98">
        <v>9</v>
      </c>
      <c r="U127" s="2"/>
    </row>
    <row r="128" spans="1:20" ht="37.5" customHeight="1">
      <c r="A128" s="167" t="s">
        <v>354</v>
      </c>
      <c r="B128" s="167" t="s">
        <v>382</v>
      </c>
      <c r="C128" s="167" t="s">
        <v>124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98">
        <v>0</v>
      </c>
      <c r="N128" s="98">
        <v>0</v>
      </c>
      <c r="O128" s="98">
        <v>0</v>
      </c>
      <c r="P128" s="98">
        <v>0</v>
      </c>
      <c r="Q128" s="98">
        <v>0</v>
      </c>
      <c r="R128" s="98">
        <v>0</v>
      </c>
      <c r="S128" s="98" t="s">
        <v>164</v>
      </c>
      <c r="T128" s="98">
        <v>2</v>
      </c>
    </row>
    <row r="129" spans="1:20" ht="126" customHeight="1">
      <c r="A129" s="199" t="s">
        <v>449</v>
      </c>
      <c r="B129" s="251" t="s">
        <v>543</v>
      </c>
      <c r="C129" s="30" t="s">
        <v>122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98">
        <v>0</v>
      </c>
      <c r="K129" s="98">
        <v>0</v>
      </c>
      <c r="L129" s="98">
        <v>0</v>
      </c>
      <c r="M129" s="98">
        <v>0</v>
      </c>
      <c r="N129" s="98">
        <v>0</v>
      </c>
      <c r="O129" s="98">
        <v>0</v>
      </c>
      <c r="P129" s="98">
        <v>0</v>
      </c>
      <c r="Q129" s="98">
        <v>0</v>
      </c>
      <c r="R129" s="98">
        <v>0</v>
      </c>
      <c r="S129" s="98" t="s">
        <v>164</v>
      </c>
      <c r="T129" s="98">
        <v>429615</v>
      </c>
    </row>
    <row r="130" spans="1:20" ht="319.5" customHeight="1">
      <c r="A130" s="112" t="s">
        <v>462</v>
      </c>
      <c r="B130" s="168" t="s">
        <v>447</v>
      </c>
      <c r="C130" s="112" t="s">
        <v>432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98">
        <v>0</v>
      </c>
      <c r="K130" s="98">
        <v>0</v>
      </c>
      <c r="L130" s="98">
        <v>0</v>
      </c>
      <c r="M130" s="98">
        <v>0</v>
      </c>
      <c r="N130" s="98">
        <v>0</v>
      </c>
      <c r="O130" s="98">
        <v>0</v>
      </c>
      <c r="P130" s="98">
        <v>0</v>
      </c>
      <c r="Q130" s="98">
        <v>0</v>
      </c>
      <c r="R130" s="98">
        <v>0</v>
      </c>
      <c r="S130" s="98" t="s">
        <v>164</v>
      </c>
      <c r="T130" s="98">
        <v>21</v>
      </c>
    </row>
  </sheetData>
  <sheetProtection/>
  <mergeCells count="43">
    <mergeCell ref="A60:A62"/>
    <mergeCell ref="L2:P2"/>
    <mergeCell ref="K11:L11"/>
    <mergeCell ref="M11:N11"/>
    <mergeCell ref="Q11:R11"/>
    <mergeCell ref="S11:T11"/>
    <mergeCell ref="A4:R4"/>
    <mergeCell ref="O11:P11"/>
    <mergeCell ref="A6:P6"/>
    <mergeCell ref="D11:D12"/>
    <mergeCell ref="E11:F11"/>
    <mergeCell ref="G11:H11"/>
    <mergeCell ref="D10:T10"/>
    <mergeCell ref="A10:A12"/>
    <mergeCell ref="B10:B12"/>
    <mergeCell ref="I11:J11"/>
    <mergeCell ref="A88:T88"/>
    <mergeCell ref="A92:T92"/>
    <mergeCell ref="A78:T78"/>
    <mergeCell ref="A15:T15"/>
    <mergeCell ref="A22:T22"/>
    <mergeCell ref="A29:T29"/>
    <mergeCell ref="A39:T39"/>
    <mergeCell ref="A100:T100"/>
    <mergeCell ref="A115:T115"/>
    <mergeCell ref="A98:T98"/>
    <mergeCell ref="A96:T96"/>
    <mergeCell ref="Q13:R13"/>
    <mergeCell ref="S13:T13"/>
    <mergeCell ref="A14:T14"/>
    <mergeCell ref="O13:P13"/>
    <mergeCell ref="A52:T52"/>
    <mergeCell ref="A34:T34"/>
    <mergeCell ref="M1:T1"/>
    <mergeCell ref="A66:T66"/>
    <mergeCell ref="G13:H13"/>
    <mergeCell ref="I13:J13"/>
    <mergeCell ref="K13:L13"/>
    <mergeCell ref="M13:N13"/>
    <mergeCell ref="E13:F13"/>
    <mergeCell ref="D1:H1"/>
    <mergeCell ref="A8:R8"/>
    <mergeCell ref="C10:C12"/>
  </mergeCells>
  <printOptions/>
  <pageMargins left="0.7874015748031497" right="0.7874015748031497" top="1.1811023622047245" bottom="0.5905511811023623" header="0.5905511811023623" footer="0.5905511811023623"/>
  <pageSetup horizontalDpi="600" verticalDpi="600" orientation="landscape" paperSize="9" scale="58" r:id="rId1"/>
  <headerFooter alignWithMargins="0">
    <oddHeader>&amp;C&amp;Ф</oddHeader>
  </headerFooter>
  <rowBreaks count="15" manualBreakCount="15">
    <brk id="17" max="255" man="1"/>
    <brk id="21" max="255" man="1"/>
    <brk id="26" max="255" man="1"/>
    <brk id="31" max="255" man="1"/>
    <brk id="37" max="22" man="1"/>
    <brk id="46" max="255" man="1"/>
    <brk id="56" max="22" man="1"/>
    <brk id="65" max="255" man="1"/>
    <brk id="73" max="255" man="1"/>
    <brk id="80" max="22" man="1"/>
    <brk id="87" max="22" man="1"/>
    <brk id="95" max="22" man="1"/>
    <brk id="102" max="22" man="1"/>
    <brk id="106" max="22" man="1"/>
    <brk id="118" max="22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0"/>
  <sheetViews>
    <sheetView view="pageBreakPreview" zoomScale="106" zoomScaleSheetLayoutView="106" zoomScalePageLayoutView="0" workbookViewId="0" topLeftCell="A1">
      <selection activeCell="B14" sqref="B14"/>
    </sheetView>
  </sheetViews>
  <sheetFormatPr defaultColWidth="9.00390625" defaultRowHeight="12.75" outlineLevelRow="1"/>
  <cols>
    <col min="1" max="1" width="5.75390625" style="1" customWidth="1"/>
    <col min="2" max="2" width="43.75390625" style="1" customWidth="1"/>
    <col min="3" max="3" width="20.625" style="1" customWidth="1"/>
    <col min="4" max="4" width="16.00390625" style="28" customWidth="1"/>
    <col min="5" max="5" width="15.375" style="28" customWidth="1"/>
    <col min="6" max="6" width="44.25390625" style="57" customWidth="1"/>
    <col min="7" max="16384" width="9.125" style="1" customWidth="1"/>
  </cols>
  <sheetData>
    <row r="1" spans="1:6" ht="84" customHeight="1">
      <c r="A1" s="10"/>
      <c r="B1" s="10"/>
      <c r="C1" s="10"/>
      <c r="D1" s="297" t="s">
        <v>441</v>
      </c>
      <c r="E1" s="297"/>
      <c r="F1" s="297"/>
    </row>
    <row r="2" spans="1:6" ht="21" customHeight="1">
      <c r="A2" s="11"/>
      <c r="B2" s="11"/>
      <c r="C2" s="11"/>
      <c r="D2" s="113"/>
      <c r="E2" s="297"/>
      <c r="F2" s="298"/>
    </row>
    <row r="3" spans="1:6" ht="19.5" customHeight="1">
      <c r="A3" s="299" t="s">
        <v>34</v>
      </c>
      <c r="B3" s="299"/>
      <c r="C3" s="299"/>
      <c r="D3" s="299"/>
      <c r="E3" s="299"/>
      <c r="F3" s="299"/>
    </row>
    <row r="4" spans="1:6" ht="16.5">
      <c r="A4" s="295" t="s">
        <v>33</v>
      </c>
      <c r="B4" s="295"/>
      <c r="C4" s="295"/>
      <c r="D4" s="295"/>
      <c r="E4" s="295"/>
      <c r="F4" s="295"/>
    </row>
    <row r="5" spans="1:6" ht="39" customHeight="1">
      <c r="A5" s="292" t="s">
        <v>199</v>
      </c>
      <c r="B5" s="293"/>
      <c r="C5" s="293"/>
      <c r="D5" s="293"/>
      <c r="E5" s="293"/>
      <c r="F5" s="293"/>
    </row>
    <row r="6" spans="1:6" ht="16.5">
      <c r="A6" s="295" t="s">
        <v>10</v>
      </c>
      <c r="B6" s="296"/>
      <c r="C6" s="296"/>
      <c r="D6" s="296"/>
      <c r="E6" s="296"/>
      <c r="F6" s="296"/>
    </row>
    <row r="7" ht="6.75" customHeight="1"/>
    <row r="8" spans="1:10" ht="15.75" customHeight="1">
      <c r="A8" s="301" t="s">
        <v>9</v>
      </c>
      <c r="B8" s="291" t="s">
        <v>49</v>
      </c>
      <c r="C8" s="291" t="s">
        <v>8</v>
      </c>
      <c r="D8" s="290" t="s">
        <v>11</v>
      </c>
      <c r="E8" s="290"/>
      <c r="F8" s="290"/>
      <c r="G8" s="2"/>
      <c r="H8" s="2"/>
      <c r="I8" s="2"/>
      <c r="J8" s="2"/>
    </row>
    <row r="9" spans="1:10" ht="78.75" customHeight="1">
      <c r="A9" s="301"/>
      <c r="B9" s="300"/>
      <c r="C9" s="291"/>
      <c r="D9" s="105" t="s">
        <v>24</v>
      </c>
      <c r="E9" s="105" t="s">
        <v>23</v>
      </c>
      <c r="F9" s="121" t="s">
        <v>25</v>
      </c>
      <c r="G9" s="2"/>
      <c r="H9" s="2"/>
      <c r="I9" s="2"/>
      <c r="J9" s="2"/>
    </row>
    <row r="10" spans="1:10" ht="15.75">
      <c r="A10" s="4">
        <v>1</v>
      </c>
      <c r="B10" s="4">
        <v>2</v>
      </c>
      <c r="C10" s="14">
        <v>3</v>
      </c>
      <c r="D10" s="71">
        <v>4</v>
      </c>
      <c r="E10" s="71">
        <v>5</v>
      </c>
      <c r="F10" s="122">
        <v>6</v>
      </c>
      <c r="G10" s="2"/>
      <c r="H10" s="2"/>
      <c r="I10" s="2"/>
      <c r="J10" s="2"/>
    </row>
    <row r="11" spans="1:10" ht="45.75" customHeight="1">
      <c r="A11" s="18" t="s">
        <v>13</v>
      </c>
      <c r="B11" s="19" t="s">
        <v>254</v>
      </c>
      <c r="C11" s="291" t="s">
        <v>62</v>
      </c>
      <c r="D11" s="105" t="s">
        <v>81</v>
      </c>
      <c r="E11" s="105" t="s">
        <v>342</v>
      </c>
      <c r="F11" s="8" t="s">
        <v>243</v>
      </c>
      <c r="G11" s="2"/>
      <c r="H11" s="2"/>
      <c r="I11" s="2"/>
      <c r="J11" s="2"/>
    </row>
    <row r="12" spans="1:10" ht="90" customHeight="1" outlineLevel="1">
      <c r="A12" s="17" t="s">
        <v>77</v>
      </c>
      <c r="B12" s="50" t="s">
        <v>263</v>
      </c>
      <c r="C12" s="291"/>
      <c r="D12" s="105" t="s">
        <v>155</v>
      </c>
      <c r="E12" s="123" t="s">
        <v>342</v>
      </c>
      <c r="F12" s="8" t="s">
        <v>459</v>
      </c>
      <c r="G12" s="2"/>
      <c r="H12" s="2"/>
      <c r="I12" s="2"/>
      <c r="J12" s="2"/>
    </row>
    <row r="13" spans="1:10" ht="81.75" customHeight="1" outlineLevel="1">
      <c r="A13" s="17" t="s">
        <v>78</v>
      </c>
      <c r="B13" s="50" t="s">
        <v>422</v>
      </c>
      <c r="C13" s="291" t="s">
        <v>239</v>
      </c>
      <c r="D13" s="105" t="s">
        <v>155</v>
      </c>
      <c r="E13" s="105" t="s">
        <v>342</v>
      </c>
      <c r="F13" s="8" t="s">
        <v>527</v>
      </c>
      <c r="G13" s="2"/>
      <c r="H13" s="2"/>
      <c r="I13" s="2"/>
      <c r="J13" s="2"/>
    </row>
    <row r="14" spans="1:10" ht="83.25" customHeight="1">
      <c r="A14" s="83" t="s">
        <v>14</v>
      </c>
      <c r="B14" s="19" t="s">
        <v>255</v>
      </c>
      <c r="C14" s="291"/>
      <c r="D14" s="105" t="s">
        <v>81</v>
      </c>
      <c r="E14" s="105" t="s">
        <v>342</v>
      </c>
      <c r="F14" s="8" t="s">
        <v>385</v>
      </c>
      <c r="G14" s="2"/>
      <c r="H14" s="2"/>
      <c r="I14" s="2"/>
      <c r="J14" s="2"/>
    </row>
    <row r="15" spans="1:10" ht="126" customHeight="1">
      <c r="A15" s="17" t="s">
        <v>71</v>
      </c>
      <c r="B15" s="14" t="s">
        <v>383</v>
      </c>
      <c r="C15" s="291"/>
      <c r="D15" s="105" t="s">
        <v>81</v>
      </c>
      <c r="E15" s="105" t="s">
        <v>342</v>
      </c>
      <c r="F15" s="52" t="s">
        <v>450</v>
      </c>
      <c r="G15" s="2"/>
      <c r="H15" s="2"/>
      <c r="I15" s="2"/>
      <c r="J15" s="2"/>
    </row>
    <row r="16" spans="1:10" ht="90.75" customHeight="1">
      <c r="A16" s="18" t="s">
        <v>15</v>
      </c>
      <c r="B16" s="19" t="s">
        <v>256</v>
      </c>
      <c r="C16" s="291"/>
      <c r="D16" s="144" t="s">
        <v>192</v>
      </c>
      <c r="E16" s="144" t="s">
        <v>342</v>
      </c>
      <c r="F16" s="52" t="s">
        <v>240</v>
      </c>
      <c r="G16" s="2"/>
      <c r="H16" s="2"/>
      <c r="I16" s="2"/>
      <c r="J16" s="2"/>
    </row>
    <row r="17" spans="1:10" ht="33.75" customHeight="1">
      <c r="A17" s="45" t="s">
        <v>91</v>
      </c>
      <c r="B17" s="14" t="s">
        <v>149</v>
      </c>
      <c r="C17" s="291"/>
      <c r="D17" s="30" t="s">
        <v>155</v>
      </c>
      <c r="E17" s="30" t="s">
        <v>155</v>
      </c>
      <c r="F17" s="122" t="s">
        <v>297</v>
      </c>
      <c r="G17" s="2"/>
      <c r="H17" s="2"/>
      <c r="I17" s="2"/>
      <c r="J17" s="2"/>
    </row>
    <row r="18" spans="1:10" ht="46.5" customHeight="1">
      <c r="A18" s="45" t="s">
        <v>92</v>
      </c>
      <c r="B18" s="14" t="s">
        <v>296</v>
      </c>
      <c r="C18" s="291"/>
      <c r="D18" s="30" t="s">
        <v>155</v>
      </c>
      <c r="E18" s="30" t="s">
        <v>155</v>
      </c>
      <c r="F18" s="122" t="s">
        <v>298</v>
      </c>
      <c r="G18" s="2"/>
      <c r="H18" s="2"/>
      <c r="I18" s="2"/>
      <c r="J18" s="2"/>
    </row>
    <row r="19" spans="1:10" ht="46.5" customHeight="1">
      <c r="A19" s="45" t="s">
        <v>93</v>
      </c>
      <c r="B19" s="106" t="s">
        <v>167</v>
      </c>
      <c r="C19" s="291"/>
      <c r="D19" s="30" t="s">
        <v>192</v>
      </c>
      <c r="E19" s="30" t="s">
        <v>192</v>
      </c>
      <c r="F19" s="122" t="s">
        <v>299</v>
      </c>
      <c r="G19" s="2"/>
      <c r="H19" s="2"/>
      <c r="I19" s="2"/>
      <c r="J19" s="2"/>
    </row>
    <row r="20" spans="1:10" ht="46.5" customHeight="1">
      <c r="A20" s="45" t="s">
        <v>94</v>
      </c>
      <c r="B20" s="144" t="s">
        <v>166</v>
      </c>
      <c r="C20" s="291" t="s">
        <v>87</v>
      </c>
      <c r="D20" s="30" t="s">
        <v>192</v>
      </c>
      <c r="E20" s="30" t="s">
        <v>192</v>
      </c>
      <c r="F20" s="52" t="s">
        <v>273</v>
      </c>
      <c r="G20" s="2"/>
      <c r="H20" s="2"/>
      <c r="I20" s="2"/>
      <c r="J20" s="2"/>
    </row>
    <row r="21" spans="1:10" ht="59.25" customHeight="1">
      <c r="A21" s="45" t="s">
        <v>147</v>
      </c>
      <c r="B21" s="144" t="s">
        <v>319</v>
      </c>
      <c r="C21" s="291"/>
      <c r="D21" s="30" t="s">
        <v>191</v>
      </c>
      <c r="E21" s="30" t="s">
        <v>342</v>
      </c>
      <c r="F21" s="121" t="s">
        <v>499</v>
      </c>
      <c r="G21" s="2"/>
      <c r="H21" s="2"/>
      <c r="I21" s="2"/>
      <c r="J21" s="2"/>
    </row>
    <row r="22" spans="1:10" ht="66" customHeight="1">
      <c r="A22" s="45" t="s">
        <v>288</v>
      </c>
      <c r="B22" s="144" t="s">
        <v>320</v>
      </c>
      <c r="C22" s="291"/>
      <c r="D22" s="30" t="s">
        <v>191</v>
      </c>
      <c r="E22" s="30" t="s">
        <v>342</v>
      </c>
      <c r="F22" s="52" t="s">
        <v>500</v>
      </c>
      <c r="G22" s="2"/>
      <c r="H22" s="2"/>
      <c r="I22" s="2"/>
      <c r="J22" s="2"/>
    </row>
    <row r="23" spans="1:10" ht="75.75" customHeight="1">
      <c r="A23" s="45" t="s">
        <v>289</v>
      </c>
      <c r="B23" s="144" t="s">
        <v>420</v>
      </c>
      <c r="C23" s="291"/>
      <c r="D23" s="30" t="s">
        <v>190</v>
      </c>
      <c r="E23" s="30" t="s">
        <v>342</v>
      </c>
      <c r="F23" s="52" t="s">
        <v>501</v>
      </c>
      <c r="G23" s="2"/>
      <c r="H23" s="2"/>
      <c r="I23" s="2"/>
      <c r="J23" s="2"/>
    </row>
    <row r="24" spans="1:10" ht="75.75" customHeight="1">
      <c r="A24" s="45" t="s">
        <v>291</v>
      </c>
      <c r="B24" s="242" t="s">
        <v>545</v>
      </c>
      <c r="C24" s="291"/>
      <c r="D24" s="30" t="s">
        <v>342</v>
      </c>
      <c r="E24" s="30" t="s">
        <v>342</v>
      </c>
      <c r="F24" s="52" t="s">
        <v>546</v>
      </c>
      <c r="G24" s="2"/>
      <c r="H24" s="2"/>
      <c r="I24" s="2"/>
      <c r="J24" s="2"/>
    </row>
    <row r="25" spans="1:6" ht="54" customHeight="1">
      <c r="A25" s="112" t="s">
        <v>290</v>
      </c>
      <c r="B25" s="144" t="s">
        <v>321</v>
      </c>
      <c r="C25" s="291"/>
      <c r="D25" s="30" t="s">
        <v>191</v>
      </c>
      <c r="E25" s="30" t="s">
        <v>342</v>
      </c>
      <c r="F25" s="121" t="s">
        <v>502</v>
      </c>
    </row>
    <row r="26" spans="1:10" ht="104.25" customHeight="1">
      <c r="A26" s="45" t="s">
        <v>291</v>
      </c>
      <c r="B26" s="14" t="s">
        <v>355</v>
      </c>
      <c r="C26" s="291"/>
      <c r="D26" s="30" t="s">
        <v>342</v>
      </c>
      <c r="E26" s="30" t="s">
        <v>342</v>
      </c>
      <c r="F26" s="121" t="s">
        <v>365</v>
      </c>
      <c r="G26" s="2"/>
      <c r="H26" s="2"/>
      <c r="I26" s="2"/>
      <c r="J26" s="2"/>
    </row>
    <row r="27" spans="1:10" ht="57.75" customHeight="1">
      <c r="A27" s="45" t="s">
        <v>292</v>
      </c>
      <c r="B27" s="14" t="s">
        <v>356</v>
      </c>
      <c r="C27" s="291"/>
      <c r="D27" s="30" t="s">
        <v>342</v>
      </c>
      <c r="E27" s="30" t="s">
        <v>342</v>
      </c>
      <c r="F27" s="121" t="s">
        <v>357</v>
      </c>
      <c r="G27" s="2"/>
      <c r="H27" s="2"/>
      <c r="I27" s="2"/>
      <c r="J27" s="2"/>
    </row>
    <row r="28" spans="1:10" ht="49.5" customHeight="1">
      <c r="A28" s="18" t="s">
        <v>64</v>
      </c>
      <c r="B28" s="19" t="s">
        <v>258</v>
      </c>
      <c r="C28" s="291" t="s">
        <v>62</v>
      </c>
      <c r="D28" s="144" t="s">
        <v>81</v>
      </c>
      <c r="E28" s="144" t="s">
        <v>342</v>
      </c>
      <c r="F28" s="8" t="s">
        <v>241</v>
      </c>
      <c r="G28" s="2"/>
      <c r="H28" s="2"/>
      <c r="I28" s="2"/>
      <c r="J28" s="2"/>
    </row>
    <row r="29" spans="1:10" ht="64.5" customHeight="1">
      <c r="A29" s="17" t="s">
        <v>95</v>
      </c>
      <c r="B29" s="14" t="s">
        <v>138</v>
      </c>
      <c r="C29" s="291"/>
      <c r="D29" s="144" t="s">
        <v>81</v>
      </c>
      <c r="E29" s="144" t="s">
        <v>342</v>
      </c>
      <c r="F29" s="8" t="s">
        <v>343</v>
      </c>
      <c r="G29" s="2"/>
      <c r="H29" s="2"/>
      <c r="I29" s="2"/>
      <c r="J29" s="2"/>
    </row>
    <row r="30" spans="1:6" ht="78.75">
      <c r="A30" s="112" t="s">
        <v>96</v>
      </c>
      <c r="B30" s="4" t="s">
        <v>300</v>
      </c>
      <c r="C30" s="291"/>
      <c r="D30" s="30" t="s">
        <v>192</v>
      </c>
      <c r="E30" s="30" t="s">
        <v>192</v>
      </c>
      <c r="F30" s="122" t="s">
        <v>301</v>
      </c>
    </row>
    <row r="31" spans="1:10" ht="128.25" customHeight="1">
      <c r="A31" s="17" t="s">
        <v>97</v>
      </c>
      <c r="B31" s="14" t="s">
        <v>160</v>
      </c>
      <c r="C31" s="291"/>
      <c r="D31" s="144" t="s">
        <v>81</v>
      </c>
      <c r="E31" s="144" t="s">
        <v>342</v>
      </c>
      <c r="F31" s="8" t="s">
        <v>451</v>
      </c>
      <c r="G31" s="2"/>
      <c r="H31" s="2"/>
      <c r="I31" s="2"/>
      <c r="J31" s="2"/>
    </row>
    <row r="32" spans="1:10" ht="55.5" customHeight="1">
      <c r="A32" s="17" t="s">
        <v>98</v>
      </c>
      <c r="B32" s="14" t="s">
        <v>104</v>
      </c>
      <c r="C32" s="291"/>
      <c r="D32" s="105" t="s">
        <v>81</v>
      </c>
      <c r="E32" s="105" t="s">
        <v>192</v>
      </c>
      <c r="F32" s="8" t="s">
        <v>322</v>
      </c>
      <c r="G32" s="2"/>
      <c r="H32" s="2"/>
      <c r="I32" s="2"/>
      <c r="J32" s="2"/>
    </row>
    <row r="33" spans="1:10" ht="61.5" customHeight="1">
      <c r="A33" s="17" t="s">
        <v>99</v>
      </c>
      <c r="B33" s="14" t="s">
        <v>171</v>
      </c>
      <c r="C33" s="291"/>
      <c r="D33" s="105" t="s">
        <v>192</v>
      </c>
      <c r="E33" s="105" t="s">
        <v>342</v>
      </c>
      <c r="F33" s="8" t="s">
        <v>344</v>
      </c>
      <c r="G33" s="2"/>
      <c r="H33" s="2"/>
      <c r="I33" s="2"/>
      <c r="J33" s="2"/>
    </row>
    <row r="34" spans="1:6" ht="15.75">
      <c r="A34" s="112" t="s">
        <v>274</v>
      </c>
      <c r="B34" s="6" t="s">
        <v>169</v>
      </c>
      <c r="C34" s="291"/>
      <c r="D34" s="105" t="s">
        <v>192</v>
      </c>
      <c r="E34" s="105" t="s">
        <v>192</v>
      </c>
      <c r="F34" s="8" t="s">
        <v>471</v>
      </c>
    </row>
    <row r="35" spans="1:6" ht="78.75">
      <c r="A35" s="112" t="s">
        <v>275</v>
      </c>
      <c r="B35" s="14" t="s">
        <v>412</v>
      </c>
      <c r="C35" s="4" t="s">
        <v>62</v>
      </c>
      <c r="D35" s="30" t="s">
        <v>342</v>
      </c>
      <c r="E35" s="30" t="s">
        <v>342</v>
      </c>
      <c r="F35" s="260" t="s">
        <v>413</v>
      </c>
    </row>
    <row r="36" spans="1:6" s="61" customFormat="1" ht="64.5" customHeight="1">
      <c r="A36" s="30" t="s">
        <v>276</v>
      </c>
      <c r="B36" s="186" t="s">
        <v>455</v>
      </c>
      <c r="C36" s="302" t="s">
        <v>456</v>
      </c>
      <c r="D36" s="30" t="s">
        <v>342</v>
      </c>
      <c r="E36" s="30" t="s">
        <v>342</v>
      </c>
      <c r="F36" s="261" t="s">
        <v>457</v>
      </c>
    </row>
    <row r="37" spans="1:6" s="61" customFormat="1" ht="53.25" customHeight="1">
      <c r="A37" s="30" t="s">
        <v>325</v>
      </c>
      <c r="B37" s="186" t="s">
        <v>458</v>
      </c>
      <c r="C37" s="303"/>
      <c r="D37" s="30" t="s">
        <v>342</v>
      </c>
      <c r="E37" s="30" t="s">
        <v>342</v>
      </c>
      <c r="F37" s="261" t="s">
        <v>470</v>
      </c>
    </row>
    <row r="38" spans="1:6" s="61" customFormat="1" ht="72" customHeight="1">
      <c r="A38" s="30" t="s">
        <v>326</v>
      </c>
      <c r="B38" s="202" t="s">
        <v>469</v>
      </c>
      <c r="C38" s="4" t="s">
        <v>62</v>
      </c>
      <c r="D38" s="30" t="s">
        <v>342</v>
      </c>
      <c r="E38" s="30" t="s">
        <v>342</v>
      </c>
      <c r="F38" s="261" t="s">
        <v>465</v>
      </c>
    </row>
    <row r="39" spans="1:10" ht="48" customHeight="1">
      <c r="A39" s="16" t="s">
        <v>68</v>
      </c>
      <c r="B39" s="19" t="s">
        <v>257</v>
      </c>
      <c r="C39" s="291" t="s">
        <v>62</v>
      </c>
      <c r="D39" s="131" t="s">
        <v>81</v>
      </c>
      <c r="E39" s="131" t="s">
        <v>342</v>
      </c>
      <c r="F39" s="8" t="s">
        <v>345</v>
      </c>
      <c r="G39" s="2"/>
      <c r="H39" s="2"/>
      <c r="I39" s="2"/>
      <c r="J39" s="2"/>
    </row>
    <row r="40" spans="1:10" ht="47.25" customHeight="1">
      <c r="A40" s="14" t="s">
        <v>100</v>
      </c>
      <c r="B40" s="14" t="s">
        <v>139</v>
      </c>
      <c r="C40" s="291"/>
      <c r="D40" s="131" t="s">
        <v>81</v>
      </c>
      <c r="E40" s="131" t="s">
        <v>192</v>
      </c>
      <c r="F40" s="8" t="s">
        <v>323</v>
      </c>
      <c r="G40" s="2"/>
      <c r="H40" s="2"/>
      <c r="I40" s="2"/>
      <c r="J40" s="2"/>
    </row>
    <row r="41" spans="1:10" ht="59.25" customHeight="1">
      <c r="A41" s="14" t="s">
        <v>101</v>
      </c>
      <c r="B41" s="14" t="s">
        <v>384</v>
      </c>
      <c r="C41" s="291"/>
      <c r="D41" s="131" t="s">
        <v>191</v>
      </c>
      <c r="E41" s="131" t="s">
        <v>342</v>
      </c>
      <c r="F41" s="3" t="s">
        <v>386</v>
      </c>
      <c r="G41" s="2"/>
      <c r="H41" s="2"/>
      <c r="I41" s="2"/>
      <c r="J41" s="2"/>
    </row>
    <row r="42" spans="1:10" ht="65.25" customHeight="1">
      <c r="A42" s="16" t="s">
        <v>70</v>
      </c>
      <c r="B42" s="19" t="s">
        <v>439</v>
      </c>
      <c r="C42" s="291" t="s">
        <v>62</v>
      </c>
      <c r="D42" s="285" t="s">
        <v>190</v>
      </c>
      <c r="E42" s="285" t="s">
        <v>342</v>
      </c>
      <c r="F42" s="8" t="s">
        <v>242</v>
      </c>
      <c r="G42" s="2"/>
      <c r="H42" s="2"/>
      <c r="I42" s="2"/>
      <c r="J42" s="2"/>
    </row>
    <row r="43" spans="1:11" ht="87" customHeight="1">
      <c r="A43" s="14" t="s">
        <v>106</v>
      </c>
      <c r="B43" s="14" t="s">
        <v>204</v>
      </c>
      <c r="C43" s="291"/>
      <c r="D43" s="285"/>
      <c r="E43" s="285"/>
      <c r="F43" s="8" t="s">
        <v>437</v>
      </c>
      <c r="G43" s="2"/>
      <c r="H43" s="2"/>
      <c r="I43" s="2"/>
      <c r="J43" s="2"/>
      <c r="K43" s="12"/>
    </row>
    <row r="44" spans="1:23" ht="117" customHeight="1">
      <c r="A44" s="85" t="s">
        <v>83</v>
      </c>
      <c r="B44" s="94" t="s">
        <v>438</v>
      </c>
      <c r="C44" s="294" t="s">
        <v>90</v>
      </c>
      <c r="D44" s="117" t="s">
        <v>190</v>
      </c>
      <c r="E44" s="117" t="s">
        <v>342</v>
      </c>
      <c r="F44" s="8" t="s">
        <v>414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2"/>
    </row>
    <row r="45" spans="1:10" ht="36.75" customHeight="1">
      <c r="A45" s="291" t="s">
        <v>151</v>
      </c>
      <c r="B45" s="290" t="s">
        <v>153</v>
      </c>
      <c r="C45" s="294"/>
      <c r="D45" s="285" t="s">
        <v>190</v>
      </c>
      <c r="E45" s="285" t="s">
        <v>342</v>
      </c>
      <c r="F45" s="304" t="s">
        <v>399</v>
      </c>
      <c r="G45" s="2"/>
      <c r="H45" s="2"/>
      <c r="I45" s="2"/>
      <c r="J45" s="2"/>
    </row>
    <row r="46" spans="1:10" ht="21" customHeight="1">
      <c r="A46" s="291"/>
      <c r="B46" s="305"/>
      <c r="C46" s="294"/>
      <c r="D46" s="285"/>
      <c r="E46" s="285"/>
      <c r="F46" s="304"/>
      <c r="G46" s="2"/>
      <c r="H46" s="2"/>
      <c r="I46" s="2"/>
      <c r="J46" s="2"/>
    </row>
    <row r="47" spans="1:10" ht="47.25">
      <c r="A47" s="14" t="s">
        <v>152</v>
      </c>
      <c r="B47" s="14" t="s">
        <v>423</v>
      </c>
      <c r="C47" s="294"/>
      <c r="D47" s="285" t="s">
        <v>190</v>
      </c>
      <c r="E47" s="285" t="s">
        <v>342</v>
      </c>
      <c r="F47" s="8" t="s">
        <v>346</v>
      </c>
      <c r="G47" s="2"/>
      <c r="H47" s="2"/>
      <c r="I47" s="2"/>
      <c r="J47" s="2"/>
    </row>
    <row r="48" spans="1:10" ht="66.75" customHeight="1">
      <c r="A48" s="14" t="s">
        <v>222</v>
      </c>
      <c r="B48" s="6" t="s">
        <v>154</v>
      </c>
      <c r="C48" s="294"/>
      <c r="D48" s="285"/>
      <c r="E48" s="285"/>
      <c r="F48" s="52" t="s">
        <v>349</v>
      </c>
      <c r="G48" s="2"/>
      <c r="H48" s="2"/>
      <c r="I48" s="2"/>
      <c r="J48" s="2"/>
    </row>
    <row r="49" spans="1:10" ht="99.75" customHeight="1">
      <c r="A49" s="14" t="s">
        <v>223</v>
      </c>
      <c r="B49" s="6" t="s">
        <v>88</v>
      </c>
      <c r="C49" s="290" t="s">
        <v>90</v>
      </c>
      <c r="D49" s="117" t="s">
        <v>190</v>
      </c>
      <c r="E49" s="117" t="s">
        <v>342</v>
      </c>
      <c r="F49" s="52" t="s">
        <v>360</v>
      </c>
      <c r="G49" s="2"/>
      <c r="H49" s="2"/>
      <c r="I49" s="2"/>
      <c r="J49" s="2"/>
    </row>
    <row r="50" spans="1:10" ht="78.75">
      <c r="A50" s="14" t="s">
        <v>224</v>
      </c>
      <c r="B50" s="44" t="s">
        <v>358</v>
      </c>
      <c r="C50" s="290"/>
      <c r="D50" s="144" t="s">
        <v>342</v>
      </c>
      <c r="E50" s="144" t="s">
        <v>342</v>
      </c>
      <c r="F50" s="8" t="s">
        <v>359</v>
      </c>
      <c r="G50" s="2"/>
      <c r="H50" s="2"/>
      <c r="I50" s="2"/>
      <c r="J50" s="2"/>
    </row>
    <row r="51" spans="1:10" ht="78.75">
      <c r="A51" s="14" t="s">
        <v>225</v>
      </c>
      <c r="B51" s="42" t="s">
        <v>400</v>
      </c>
      <c r="C51" s="290"/>
      <c r="D51" s="117" t="s">
        <v>190</v>
      </c>
      <c r="E51" s="117" t="s">
        <v>342</v>
      </c>
      <c r="F51" s="8" t="s">
        <v>361</v>
      </c>
      <c r="G51" s="2"/>
      <c r="H51" s="2"/>
      <c r="I51" s="2"/>
      <c r="J51" s="2"/>
    </row>
    <row r="52" spans="1:10" ht="78.75">
      <c r="A52" s="14" t="s">
        <v>226</v>
      </c>
      <c r="B52" s="42" t="s">
        <v>401</v>
      </c>
      <c r="C52" s="290"/>
      <c r="D52" s="117" t="s">
        <v>190</v>
      </c>
      <c r="E52" s="117" t="s">
        <v>342</v>
      </c>
      <c r="F52" s="8" t="s">
        <v>362</v>
      </c>
      <c r="G52" s="2"/>
      <c r="H52" s="2"/>
      <c r="I52" s="2"/>
      <c r="J52" s="2"/>
    </row>
    <row r="53" spans="1:6" ht="63" customHeight="1">
      <c r="A53" s="14" t="s">
        <v>227</v>
      </c>
      <c r="B53" s="14" t="s">
        <v>89</v>
      </c>
      <c r="C53" s="290"/>
      <c r="D53" s="117" t="s">
        <v>190</v>
      </c>
      <c r="E53" s="117" t="s">
        <v>342</v>
      </c>
      <c r="F53" s="8" t="s">
        <v>363</v>
      </c>
    </row>
    <row r="54" spans="1:6" ht="99" customHeight="1">
      <c r="A54" s="14" t="s">
        <v>228</v>
      </c>
      <c r="B54" s="42" t="s">
        <v>424</v>
      </c>
      <c r="C54" s="290"/>
      <c r="D54" s="117" t="s">
        <v>190</v>
      </c>
      <c r="E54" s="117" t="s">
        <v>342</v>
      </c>
      <c r="F54" s="8" t="s">
        <v>347</v>
      </c>
    </row>
    <row r="55" spans="1:10" ht="78.75">
      <c r="A55" s="14" t="s">
        <v>229</v>
      </c>
      <c r="B55" s="14" t="s">
        <v>324</v>
      </c>
      <c r="C55" s="290" t="s">
        <v>90</v>
      </c>
      <c r="D55" s="117" t="s">
        <v>190</v>
      </c>
      <c r="E55" s="117" t="s">
        <v>342</v>
      </c>
      <c r="F55" s="8" t="s">
        <v>416</v>
      </c>
      <c r="G55" s="2"/>
      <c r="H55" s="2"/>
      <c r="I55" s="2"/>
      <c r="J55" s="2"/>
    </row>
    <row r="56" spans="1:10" ht="63">
      <c r="A56" s="14" t="s">
        <v>352</v>
      </c>
      <c r="B56" s="14" t="s">
        <v>376</v>
      </c>
      <c r="C56" s="290"/>
      <c r="D56" s="132" t="s">
        <v>342</v>
      </c>
      <c r="E56" s="132" t="s">
        <v>342</v>
      </c>
      <c r="F56" s="8" t="s">
        <v>402</v>
      </c>
      <c r="G56" s="2"/>
      <c r="H56" s="2"/>
      <c r="I56" s="2"/>
      <c r="J56" s="2"/>
    </row>
    <row r="57" spans="1:10" ht="50.25" customHeight="1">
      <c r="A57" s="14" t="s">
        <v>353</v>
      </c>
      <c r="B57" s="14" t="s">
        <v>168</v>
      </c>
      <c r="C57" s="290"/>
      <c r="D57" s="117" t="s">
        <v>191</v>
      </c>
      <c r="E57" s="117" t="s">
        <v>342</v>
      </c>
      <c r="F57" s="8" t="s">
        <v>364</v>
      </c>
      <c r="G57" s="2"/>
      <c r="H57" s="2"/>
      <c r="I57" s="2"/>
      <c r="J57" s="2"/>
    </row>
    <row r="58" spans="1:10" ht="31.5">
      <c r="A58" s="14" t="s">
        <v>354</v>
      </c>
      <c r="B58" s="14" t="s">
        <v>387</v>
      </c>
      <c r="C58" s="290"/>
      <c r="D58" s="132" t="s">
        <v>342</v>
      </c>
      <c r="E58" s="132" t="s">
        <v>342</v>
      </c>
      <c r="F58" s="122" t="s">
        <v>493</v>
      </c>
      <c r="G58" s="2"/>
      <c r="H58" s="2"/>
      <c r="I58" s="2"/>
      <c r="J58" s="2"/>
    </row>
    <row r="59" spans="1:10" ht="73.5" customHeight="1">
      <c r="A59" s="14" t="s">
        <v>449</v>
      </c>
      <c r="B59" s="50" t="s">
        <v>504</v>
      </c>
      <c r="C59" s="3"/>
      <c r="D59" s="186" t="s">
        <v>342</v>
      </c>
      <c r="E59" s="186" t="s">
        <v>342</v>
      </c>
      <c r="F59" s="8" t="s">
        <v>503</v>
      </c>
      <c r="G59" s="2"/>
      <c r="H59" s="2"/>
      <c r="I59" s="2"/>
      <c r="J59" s="2"/>
    </row>
    <row r="60" spans="1:6" s="61" customFormat="1" ht="214.5" customHeight="1">
      <c r="A60" s="30" t="s">
        <v>462</v>
      </c>
      <c r="B60" s="163" t="s">
        <v>435</v>
      </c>
      <c r="C60" s="164" t="s">
        <v>90</v>
      </c>
      <c r="D60" s="30" t="s">
        <v>342</v>
      </c>
      <c r="E60" s="30" t="s">
        <v>342</v>
      </c>
      <c r="F60" s="36" t="s">
        <v>436</v>
      </c>
    </row>
  </sheetData>
  <sheetProtection/>
  <mergeCells count="29">
    <mergeCell ref="A45:A46"/>
    <mergeCell ref="F45:F46"/>
    <mergeCell ref="E45:E46"/>
    <mergeCell ref="E47:E48"/>
    <mergeCell ref="D1:F1"/>
    <mergeCell ref="B45:B46"/>
    <mergeCell ref="D47:D48"/>
    <mergeCell ref="D42:D43"/>
    <mergeCell ref="C39:C41"/>
    <mergeCell ref="D45:D46"/>
    <mergeCell ref="A6:F6"/>
    <mergeCell ref="C42:C43"/>
    <mergeCell ref="E2:F2"/>
    <mergeCell ref="A3:F3"/>
    <mergeCell ref="D8:F8"/>
    <mergeCell ref="A4:F4"/>
    <mergeCell ref="B8:B9"/>
    <mergeCell ref="A8:A9"/>
    <mergeCell ref="C36:C37"/>
    <mergeCell ref="C49:C54"/>
    <mergeCell ref="C55:C58"/>
    <mergeCell ref="C8:C9"/>
    <mergeCell ref="A5:F5"/>
    <mergeCell ref="C11:C12"/>
    <mergeCell ref="C13:C19"/>
    <mergeCell ref="C20:C27"/>
    <mergeCell ref="C28:C34"/>
    <mergeCell ref="C44:C48"/>
    <mergeCell ref="E42:E43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89" r:id="rId1"/>
  <headerFooter alignWithMargins="0">
    <oddHeader>&amp;C&amp;Я</oddHeader>
  </headerFooter>
  <rowBreaks count="6" manualBreakCount="6">
    <brk id="12" max="5" man="1"/>
    <brk id="19" max="5" man="1"/>
    <brk id="27" max="5" man="1"/>
    <brk id="34" max="5" man="1"/>
    <brk id="41" max="5" man="1"/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60" zoomScalePageLayoutView="0" workbookViewId="0" topLeftCell="A1">
      <selection activeCell="J34" sqref="J34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7" width="14.00390625" style="1" customWidth="1"/>
    <col min="8" max="10" width="13.625" style="1" customWidth="1"/>
    <col min="11" max="11" width="29.00390625" style="1" customWidth="1"/>
    <col min="12" max="16384" width="9.125" style="1" customWidth="1"/>
  </cols>
  <sheetData>
    <row r="1" spans="7:13" ht="69.75" customHeight="1">
      <c r="G1" s="306" t="s">
        <v>442</v>
      </c>
      <c r="H1" s="306"/>
      <c r="I1" s="306"/>
      <c r="J1" s="306"/>
      <c r="K1" s="306"/>
      <c r="M1" s="13"/>
    </row>
    <row r="2" ht="69" customHeight="1">
      <c r="K2" s="124"/>
    </row>
    <row r="3" spans="1:11" ht="16.5">
      <c r="A3" s="309" t="s">
        <v>16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2.25" customHeight="1">
      <c r="A4" s="292" t="s">
        <v>200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spans="1:11" ht="18.75">
      <c r="A5" s="311" t="s">
        <v>10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</row>
    <row r="7" spans="1:18" ht="49.5" customHeight="1">
      <c r="A7" s="315" t="s">
        <v>9</v>
      </c>
      <c r="B7" s="313" t="s">
        <v>35</v>
      </c>
      <c r="C7" s="313" t="s">
        <v>38</v>
      </c>
      <c r="D7" s="307" t="s">
        <v>211</v>
      </c>
      <c r="E7" s="308"/>
      <c r="F7" s="308"/>
      <c r="G7" s="308"/>
      <c r="H7" s="308"/>
      <c r="I7" s="308"/>
      <c r="J7" s="308"/>
      <c r="K7" s="313" t="s">
        <v>26</v>
      </c>
      <c r="L7" s="2"/>
      <c r="M7" s="2"/>
      <c r="N7" s="2"/>
      <c r="O7" s="2"/>
      <c r="P7" s="2"/>
      <c r="Q7" s="2"/>
      <c r="R7" s="2"/>
    </row>
    <row r="8" spans="1:18" ht="63.75" customHeight="1">
      <c r="A8" s="315"/>
      <c r="B8" s="314"/>
      <c r="C8" s="314"/>
      <c r="D8" s="14" t="s">
        <v>28</v>
      </c>
      <c r="E8" s="14" t="s">
        <v>2</v>
      </c>
      <c r="F8" s="14" t="s">
        <v>3</v>
      </c>
      <c r="G8" s="14" t="s">
        <v>207</v>
      </c>
      <c r="H8" s="14" t="s">
        <v>208</v>
      </c>
      <c r="I8" s="14" t="s">
        <v>209</v>
      </c>
      <c r="J8" s="14" t="s">
        <v>210</v>
      </c>
      <c r="K8" s="314"/>
      <c r="L8" s="2"/>
      <c r="M8" s="2"/>
      <c r="N8" s="2"/>
      <c r="O8" s="2"/>
      <c r="P8" s="2"/>
      <c r="Q8" s="2"/>
      <c r="R8" s="2"/>
    </row>
    <row r="9" spans="1:18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2"/>
      <c r="M9" s="2"/>
      <c r="N9" s="2"/>
      <c r="O9" s="2"/>
      <c r="P9" s="2"/>
      <c r="Q9" s="2"/>
      <c r="R9" s="2"/>
    </row>
    <row r="10" spans="1:18" ht="15.75">
      <c r="A10" s="4" t="s">
        <v>13</v>
      </c>
      <c r="B10" s="3" t="s">
        <v>51</v>
      </c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15.75">
      <c r="A11" s="4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18" ht="15.75">
      <c r="A12" s="4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</row>
    <row r="13" spans="1:1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29.25" customHeight="1">
      <c r="A14" s="312" t="s">
        <v>39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2"/>
      <c r="M14" s="2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</sheetData>
  <sheetProtection/>
  <mergeCells count="10">
    <mergeCell ref="G1:K1"/>
    <mergeCell ref="D7:J7"/>
    <mergeCell ref="A3:K3"/>
    <mergeCell ref="A4:K4"/>
    <mergeCell ref="A5:K5"/>
    <mergeCell ref="A14:K14"/>
    <mergeCell ref="K7:K8"/>
    <mergeCell ref="A7:A8"/>
    <mergeCell ref="B7:B8"/>
    <mergeCell ref="C7:C8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70" r:id="rId1"/>
  <headerFooter alignWithMargins="0">
    <oddHeader>&amp;C&amp;Я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95" zoomScaleSheetLayoutView="95" zoomScalePageLayoutView="0" workbookViewId="0" topLeftCell="A1">
      <selection activeCell="B25" sqref="B25"/>
    </sheetView>
  </sheetViews>
  <sheetFormatPr defaultColWidth="9.00390625" defaultRowHeight="12.75"/>
  <cols>
    <col min="1" max="1" width="4.125" style="1" customWidth="1"/>
    <col min="2" max="2" width="49.375" style="1" customWidth="1"/>
    <col min="3" max="3" width="35.25390625" style="1" customWidth="1"/>
    <col min="4" max="4" width="9.25390625" style="1" customWidth="1"/>
    <col min="5" max="5" width="26.00390625" style="1" customWidth="1"/>
    <col min="6" max="6" width="35.00390625" style="1" customWidth="1"/>
    <col min="7" max="16384" width="9.125" style="1" customWidth="1"/>
  </cols>
  <sheetData>
    <row r="1" spans="1:6" ht="78.75" customHeight="1">
      <c r="A1" s="51"/>
      <c r="B1" s="51"/>
      <c r="C1" s="51"/>
      <c r="D1" s="319" t="s">
        <v>443</v>
      </c>
      <c r="E1" s="319"/>
      <c r="F1" s="319"/>
    </row>
    <row r="2" spans="1:6" ht="82.5" customHeight="1">
      <c r="A2" s="51"/>
      <c r="B2" s="51"/>
      <c r="C2" s="51"/>
      <c r="D2" s="51"/>
      <c r="E2" s="319"/>
      <c r="F2" s="322"/>
    </row>
    <row r="3" spans="1:6" ht="33" customHeight="1">
      <c r="A3" s="323" t="s">
        <v>19</v>
      </c>
      <c r="B3" s="323"/>
      <c r="C3" s="323"/>
      <c r="D3" s="323"/>
      <c r="E3" s="323"/>
      <c r="F3" s="323"/>
    </row>
    <row r="4" spans="1:6" ht="36" customHeight="1">
      <c r="A4" s="292" t="s">
        <v>199</v>
      </c>
      <c r="B4" s="310"/>
      <c r="C4" s="310"/>
      <c r="D4" s="310"/>
      <c r="E4" s="310"/>
      <c r="F4" s="310"/>
    </row>
    <row r="5" spans="1:6" ht="17.25" customHeight="1">
      <c r="A5" s="295" t="s">
        <v>52</v>
      </c>
      <c r="B5" s="295"/>
      <c r="C5" s="295"/>
      <c r="D5" s="295"/>
      <c r="E5" s="295"/>
      <c r="F5" s="51"/>
    </row>
    <row r="6" spans="1:14" ht="11.25" customHeight="1">
      <c r="A6" s="176"/>
      <c r="B6" s="176"/>
      <c r="C6" s="176"/>
      <c r="D6" s="176"/>
      <c r="E6" s="176"/>
      <c r="F6" s="176"/>
      <c r="G6" s="2"/>
      <c r="H6" s="2"/>
      <c r="I6" s="2"/>
      <c r="J6" s="2"/>
      <c r="K6" s="2"/>
      <c r="L6" s="2"/>
      <c r="M6" s="2"/>
      <c r="N6" s="2"/>
    </row>
    <row r="7" spans="1:15" ht="66">
      <c r="A7" s="183" t="s">
        <v>9</v>
      </c>
      <c r="B7" s="177" t="s">
        <v>40</v>
      </c>
      <c r="C7" s="320" t="s">
        <v>17</v>
      </c>
      <c r="D7" s="321"/>
      <c r="E7" s="183" t="s">
        <v>45</v>
      </c>
      <c r="F7" s="183" t="s">
        <v>18</v>
      </c>
      <c r="G7" s="2"/>
      <c r="H7" s="2"/>
      <c r="I7" s="2"/>
      <c r="J7" s="2"/>
      <c r="K7" s="2"/>
      <c r="L7" s="2"/>
      <c r="M7" s="2"/>
      <c r="N7" s="2"/>
      <c r="O7" s="2"/>
    </row>
    <row r="8" spans="1:14" ht="16.5">
      <c r="A8" s="178">
        <v>1</v>
      </c>
      <c r="B8" s="178">
        <v>2</v>
      </c>
      <c r="C8" s="316">
        <v>3</v>
      </c>
      <c r="D8" s="318"/>
      <c r="E8" s="178">
        <v>4</v>
      </c>
      <c r="F8" s="178">
        <v>5</v>
      </c>
      <c r="G8" s="2"/>
      <c r="H8" s="2"/>
      <c r="I8" s="2"/>
      <c r="J8" s="2"/>
      <c r="K8" s="2"/>
      <c r="L8" s="2"/>
      <c r="M8" s="2"/>
      <c r="N8" s="2"/>
    </row>
    <row r="9" spans="1:14" ht="16.5">
      <c r="A9" s="178" t="s">
        <v>13</v>
      </c>
      <c r="B9" s="316" t="s">
        <v>130</v>
      </c>
      <c r="C9" s="317"/>
      <c r="D9" s="317"/>
      <c r="E9" s="317"/>
      <c r="F9" s="318"/>
      <c r="G9" s="2"/>
      <c r="H9" s="2"/>
      <c r="I9" s="2"/>
      <c r="J9" s="2"/>
      <c r="K9" s="2"/>
      <c r="L9" s="2"/>
      <c r="M9" s="2"/>
      <c r="N9" s="2"/>
    </row>
    <row r="10" spans="1:14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</row>
    <row r="13" spans="1:14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mergeCells count="8">
    <mergeCell ref="B9:F9"/>
    <mergeCell ref="D1:F1"/>
    <mergeCell ref="C7:D7"/>
    <mergeCell ref="C8:D8"/>
    <mergeCell ref="A5:E5"/>
    <mergeCell ref="E2:F2"/>
    <mergeCell ref="A3:F3"/>
    <mergeCell ref="A4:F4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80" r:id="rId1"/>
  <headerFooter alignWithMargins="0">
    <oddHeader>&amp;C&amp;Ь&amp;Ф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="115" zoomScaleSheetLayoutView="115" zoomScalePageLayoutView="0" workbookViewId="0" topLeftCell="A1">
      <selection activeCell="A1" sqref="A1:P11"/>
    </sheetView>
  </sheetViews>
  <sheetFormatPr defaultColWidth="9.00390625" defaultRowHeight="12.75"/>
  <cols>
    <col min="1" max="1" width="5.25390625" style="1" customWidth="1"/>
    <col min="2" max="2" width="25.625" style="1" customWidth="1"/>
    <col min="3" max="3" width="11.625" style="1" customWidth="1"/>
    <col min="4" max="5" width="10.00390625" style="1" customWidth="1"/>
    <col min="6" max="6" width="10.25390625" style="1" customWidth="1"/>
    <col min="7" max="7" width="10.125" style="1" customWidth="1"/>
    <col min="8" max="8" width="10.25390625" style="1" customWidth="1"/>
    <col min="9" max="9" width="10.625" style="1" customWidth="1"/>
    <col min="10" max="10" width="11.875" style="1" customWidth="1"/>
    <col min="11" max="11" width="15.625" style="1" customWidth="1"/>
    <col min="12" max="12" width="14.00390625" style="1" customWidth="1"/>
    <col min="13" max="13" width="12.75390625" style="1" customWidth="1"/>
    <col min="14" max="14" width="12.25390625" style="1" customWidth="1"/>
    <col min="15" max="15" width="10.875" style="1" customWidth="1"/>
    <col min="16" max="16" width="13.75390625" style="1" customWidth="1"/>
    <col min="17" max="16384" width="9.125" style="1" customWidth="1"/>
  </cols>
  <sheetData>
    <row r="1" spans="1:16" ht="108" customHeight="1">
      <c r="A1" s="51"/>
      <c r="B1" s="51"/>
      <c r="C1" s="51"/>
      <c r="D1" s="51"/>
      <c r="E1" s="51"/>
      <c r="F1" s="51"/>
      <c r="G1" s="51"/>
      <c r="H1" s="51"/>
      <c r="J1" s="69"/>
      <c r="K1" s="319" t="s">
        <v>444</v>
      </c>
      <c r="L1" s="319"/>
      <c r="M1" s="319"/>
      <c r="N1" s="319"/>
      <c r="O1" s="319"/>
      <c r="P1" s="319"/>
    </row>
    <row r="2" spans="1:16" ht="86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319"/>
      <c r="L2" s="319"/>
      <c r="M2" s="319"/>
      <c r="N2" s="319"/>
      <c r="O2" s="51"/>
      <c r="P2" s="51"/>
    </row>
    <row r="3" spans="1:16" ht="16.5">
      <c r="A3" s="324" t="s">
        <v>20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8" ht="16.5">
      <c r="A4" s="324" t="s">
        <v>53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2"/>
      <c r="R4" s="2"/>
    </row>
    <row r="5" spans="1:18" ht="34.5" customHeight="1">
      <c r="A5" s="325" t="s">
        <v>201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2"/>
      <c r="R5" s="2"/>
    </row>
    <row r="6" spans="1:18" ht="15.75" customHeight="1">
      <c r="A6" s="326" t="s">
        <v>10</v>
      </c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2"/>
      <c r="R6" s="2"/>
    </row>
    <row r="7" spans="1:18" ht="9.75" customHeight="1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2"/>
      <c r="R7" s="2"/>
    </row>
    <row r="8" spans="1:18" ht="66" customHeight="1">
      <c r="A8" s="313" t="s">
        <v>9</v>
      </c>
      <c r="B8" s="313" t="s">
        <v>36</v>
      </c>
      <c r="C8" s="327" t="s">
        <v>27</v>
      </c>
      <c r="D8" s="328"/>
      <c r="E8" s="328"/>
      <c r="F8" s="328"/>
      <c r="G8" s="328"/>
      <c r="H8" s="328"/>
      <c r="I8" s="328"/>
      <c r="J8" s="291" t="s">
        <v>41</v>
      </c>
      <c r="K8" s="291"/>
      <c r="L8" s="291"/>
      <c r="M8" s="291"/>
      <c r="N8" s="291"/>
      <c r="O8" s="291"/>
      <c r="P8" s="291"/>
      <c r="Q8" s="2"/>
      <c r="R8" s="2"/>
    </row>
    <row r="9" spans="1:18" ht="72" customHeight="1">
      <c r="A9" s="314"/>
      <c r="B9" s="314"/>
      <c r="C9" s="15" t="s">
        <v>59</v>
      </c>
      <c r="D9" s="15" t="s">
        <v>54</v>
      </c>
      <c r="E9" s="15" t="s">
        <v>55</v>
      </c>
      <c r="F9" s="15" t="s">
        <v>56</v>
      </c>
      <c r="G9" s="15" t="s">
        <v>57</v>
      </c>
      <c r="H9" s="15" t="s">
        <v>58</v>
      </c>
      <c r="I9" s="15" t="s">
        <v>146</v>
      </c>
      <c r="J9" s="15" t="s">
        <v>59</v>
      </c>
      <c r="K9" s="15" t="s">
        <v>54</v>
      </c>
      <c r="L9" s="15" t="s">
        <v>55</v>
      </c>
      <c r="M9" s="15" t="s">
        <v>56</v>
      </c>
      <c r="N9" s="15" t="s">
        <v>57</v>
      </c>
      <c r="O9" s="15" t="s">
        <v>58</v>
      </c>
      <c r="P9" s="15" t="s">
        <v>146</v>
      </c>
      <c r="Q9" s="2"/>
      <c r="R9" s="2"/>
    </row>
    <row r="10" spans="1:18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2"/>
      <c r="R10" s="2"/>
    </row>
    <row r="11" spans="1:18" ht="15.75">
      <c r="A11" s="14" t="s">
        <v>13</v>
      </c>
      <c r="B11" s="5" t="s">
        <v>63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3"/>
      <c r="O11" s="3"/>
      <c r="P11" s="3"/>
      <c r="Q11" s="2"/>
      <c r="R11" s="2"/>
    </row>
    <row r="12" spans="1:18" ht="88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8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2"/>
      <c r="O14" s="2"/>
      <c r="P14" s="2"/>
      <c r="Q14" s="2"/>
      <c r="R14" s="2"/>
    </row>
    <row r="15" spans="1:18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sheetProtection/>
  <mergeCells count="10">
    <mergeCell ref="A3:P3"/>
    <mergeCell ref="A4:P4"/>
    <mergeCell ref="A5:P5"/>
    <mergeCell ref="A6:P6"/>
    <mergeCell ref="K1:P1"/>
    <mergeCell ref="J8:P8"/>
    <mergeCell ref="K2:N2"/>
    <mergeCell ref="A8:A9"/>
    <mergeCell ref="B8:B9"/>
    <mergeCell ref="C8:I8"/>
  </mergeCells>
  <printOptions/>
  <pageMargins left="0.7874015748031497" right="0.7874015748031497" top="1.1811023622047243" bottom="0.5905511811023622" header="0.5905511811023622" footer="0.5905511811023622"/>
  <pageSetup horizontalDpi="600" verticalDpi="600" orientation="landscape" paperSize="9" scale="65" r:id="rId1"/>
  <headerFooter alignWithMargins="0">
    <oddHeader>&amp;C&amp;Ь&amp;Ф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7"/>
  <sheetViews>
    <sheetView view="pageBreakPreview" zoomScaleSheetLayoutView="100" zoomScalePageLayoutView="0" workbookViewId="0" topLeftCell="A121">
      <selection activeCell="B95" sqref="B95:B99"/>
    </sheetView>
  </sheetViews>
  <sheetFormatPr defaultColWidth="7.625" defaultRowHeight="12.75"/>
  <cols>
    <col min="1" max="1" width="5.875" style="1" customWidth="1"/>
    <col min="2" max="2" width="23.00390625" style="1" customWidth="1"/>
    <col min="3" max="3" width="26.75390625" style="109" customWidth="1"/>
    <col min="4" max="4" width="42.625" style="1" customWidth="1"/>
    <col min="5" max="5" width="13.75390625" style="1" customWidth="1"/>
    <col min="6" max="6" width="14.25390625" style="1" customWidth="1"/>
    <col min="7" max="7" width="14.25390625" style="28" customWidth="1"/>
    <col min="8" max="8" width="15.375" style="28" customWidth="1"/>
    <col min="9" max="9" width="15.625" style="28" customWidth="1"/>
    <col min="10" max="10" width="15.375" style="28" customWidth="1"/>
    <col min="11" max="11" width="14.375" style="28" customWidth="1"/>
    <col min="12" max="12" width="33.875" style="1" customWidth="1"/>
    <col min="13" max="13" width="7.625" style="1" customWidth="1"/>
    <col min="14" max="14" width="19.75390625" style="1" customWidth="1"/>
    <col min="15" max="16384" width="7.625" style="1" customWidth="1"/>
  </cols>
  <sheetData>
    <row r="1" spans="1:11" ht="93" customHeight="1">
      <c r="A1" s="28"/>
      <c r="B1" s="28"/>
      <c r="C1" s="108"/>
      <c r="D1" s="28"/>
      <c r="E1" s="28"/>
      <c r="F1" s="28"/>
      <c r="G1" s="266" t="s">
        <v>445</v>
      </c>
      <c r="H1" s="266"/>
      <c r="I1" s="266"/>
      <c r="J1" s="266"/>
      <c r="K1" s="266"/>
    </row>
    <row r="2" spans="1:11" ht="96.75" customHeight="1">
      <c r="A2" s="28"/>
      <c r="B2" s="28"/>
      <c r="C2" s="108"/>
      <c r="D2" s="28"/>
      <c r="E2" s="28"/>
      <c r="F2" s="28"/>
      <c r="H2" s="349"/>
      <c r="I2" s="350"/>
      <c r="J2" s="350"/>
      <c r="K2" s="350"/>
    </row>
    <row r="3" spans="1:11" ht="37.5" customHeight="1">
      <c r="A3" s="352" t="s">
        <v>42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4" spans="1:11" ht="33" customHeight="1">
      <c r="A4" s="356" t="s">
        <v>199</v>
      </c>
      <c r="B4" s="357"/>
      <c r="C4" s="357"/>
      <c r="D4" s="357"/>
      <c r="E4" s="357"/>
      <c r="F4" s="357"/>
      <c r="G4" s="357"/>
      <c r="H4" s="357"/>
      <c r="I4" s="357"/>
      <c r="J4" s="357"/>
      <c r="K4" s="357"/>
    </row>
    <row r="5" spans="1:11" ht="16.5">
      <c r="A5" s="271" t="s">
        <v>10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6" ht="11.25" customHeight="1">
      <c r="A6" s="28"/>
      <c r="B6" s="28"/>
      <c r="C6" s="108"/>
      <c r="D6" s="28"/>
      <c r="E6" s="28"/>
      <c r="F6" s="28"/>
    </row>
    <row r="7" spans="1:11" ht="15.75">
      <c r="A7" s="302" t="s">
        <v>9</v>
      </c>
      <c r="B7" s="302" t="s">
        <v>49</v>
      </c>
      <c r="C7" s="302" t="s">
        <v>50</v>
      </c>
      <c r="D7" s="302" t="s">
        <v>7</v>
      </c>
      <c r="E7" s="362" t="s">
        <v>1</v>
      </c>
      <c r="F7" s="363"/>
      <c r="G7" s="363"/>
      <c r="H7" s="363"/>
      <c r="I7" s="363"/>
      <c r="J7" s="363"/>
      <c r="K7" s="363"/>
    </row>
    <row r="8" spans="1:11" ht="129" customHeight="1">
      <c r="A8" s="303"/>
      <c r="B8" s="358"/>
      <c r="C8" s="303"/>
      <c r="D8" s="303"/>
      <c r="E8" s="29" t="s">
        <v>59</v>
      </c>
      <c r="F8" s="29" t="s">
        <v>54</v>
      </c>
      <c r="G8" s="29" t="s">
        <v>55</v>
      </c>
      <c r="H8" s="29" t="s">
        <v>56</v>
      </c>
      <c r="I8" s="29" t="s">
        <v>57</v>
      </c>
      <c r="J8" s="221" t="s">
        <v>58</v>
      </c>
      <c r="K8" s="221" t="s">
        <v>146</v>
      </c>
    </row>
    <row r="9" spans="1:11" ht="15.75">
      <c r="A9" s="89">
        <v>1</v>
      </c>
      <c r="B9" s="30">
        <v>2</v>
      </c>
      <c r="C9" s="104">
        <v>3</v>
      </c>
      <c r="D9" s="31">
        <v>4</v>
      </c>
      <c r="E9" s="31">
        <v>5</v>
      </c>
      <c r="F9" s="31">
        <v>6</v>
      </c>
      <c r="G9" s="65">
        <v>7</v>
      </c>
      <c r="H9" s="65">
        <v>8</v>
      </c>
      <c r="I9" s="65">
        <v>9</v>
      </c>
      <c r="J9" s="222">
        <v>10</v>
      </c>
      <c r="K9" s="222">
        <v>11</v>
      </c>
    </row>
    <row r="10" spans="1:12" ht="15.75" customHeight="1">
      <c r="A10" s="333" t="s">
        <v>13</v>
      </c>
      <c r="B10" s="353" t="s">
        <v>212</v>
      </c>
      <c r="C10" s="366" t="s">
        <v>60</v>
      </c>
      <c r="D10" s="32" t="s">
        <v>61</v>
      </c>
      <c r="E10" s="20">
        <v>15246.444</v>
      </c>
      <c r="F10" s="20">
        <v>16222.90876</v>
      </c>
      <c r="G10" s="20">
        <v>24566.32899</v>
      </c>
      <c r="H10" s="20">
        <v>32073.815</v>
      </c>
      <c r="I10" s="20">
        <v>116269.13231</v>
      </c>
      <c r="J10" s="204">
        <f>J13</f>
        <v>68686.7307</v>
      </c>
      <c r="K10" s="204">
        <f>K15+K30+K40+K105+K190+K215+K225+K300</f>
        <v>81482.23725</v>
      </c>
      <c r="L10" s="54"/>
    </row>
    <row r="11" spans="1:11" ht="48" customHeight="1">
      <c r="A11" s="334"/>
      <c r="B11" s="354"/>
      <c r="C11" s="367"/>
      <c r="D11" s="33" t="s">
        <v>4</v>
      </c>
      <c r="E11" s="22">
        <v>0</v>
      </c>
      <c r="F11" s="22">
        <v>0</v>
      </c>
      <c r="G11" s="22">
        <v>6420.93863</v>
      </c>
      <c r="H11" s="22">
        <v>0</v>
      </c>
      <c r="I11" s="24">
        <v>0</v>
      </c>
      <c r="J11" s="207">
        <v>0</v>
      </c>
      <c r="K11" s="207">
        <v>0</v>
      </c>
    </row>
    <row r="12" spans="1:12" ht="30.75" customHeight="1">
      <c r="A12" s="334"/>
      <c r="B12" s="354"/>
      <c r="C12" s="367"/>
      <c r="D12" s="33" t="s">
        <v>5</v>
      </c>
      <c r="E12" s="22">
        <v>0</v>
      </c>
      <c r="F12" s="22">
        <v>0</v>
      </c>
      <c r="G12" s="22">
        <v>1315.13407</v>
      </c>
      <c r="H12" s="22">
        <v>0</v>
      </c>
      <c r="I12" s="24">
        <v>0</v>
      </c>
      <c r="J12" s="207">
        <v>0</v>
      </c>
      <c r="K12" s="207">
        <v>164.339</v>
      </c>
      <c r="L12" s="158"/>
    </row>
    <row r="13" spans="1:12" ht="21.75" customHeight="1">
      <c r="A13" s="334"/>
      <c r="B13" s="354"/>
      <c r="C13" s="367"/>
      <c r="D13" s="33" t="s">
        <v>43</v>
      </c>
      <c r="E13" s="22">
        <f>E10</f>
        <v>15246.444</v>
      </c>
      <c r="F13" s="22">
        <f>F10</f>
        <v>16222.90876</v>
      </c>
      <c r="G13" s="22">
        <v>16813.25629</v>
      </c>
      <c r="H13" s="22">
        <f>H15+H30+H40+H105+H190</f>
        <v>32073.815</v>
      </c>
      <c r="I13" s="22">
        <f>I15+I30+I40+I105+I190</f>
        <v>116269.13231</v>
      </c>
      <c r="J13" s="208">
        <f>J15+J30+J40+J105+J190+J215+J225</f>
        <v>68686.7307</v>
      </c>
      <c r="K13" s="208">
        <f>K10-K12</f>
        <v>81317.89825</v>
      </c>
      <c r="L13" s="159"/>
    </row>
    <row r="14" spans="1:14" ht="58.5" customHeight="1">
      <c r="A14" s="335"/>
      <c r="B14" s="355"/>
      <c r="C14" s="368"/>
      <c r="D14" s="52" t="s">
        <v>6</v>
      </c>
      <c r="E14" s="22">
        <v>0</v>
      </c>
      <c r="F14" s="22">
        <v>0</v>
      </c>
      <c r="G14" s="22">
        <v>0</v>
      </c>
      <c r="H14" s="22">
        <v>0</v>
      </c>
      <c r="I14" s="24">
        <v>0</v>
      </c>
      <c r="J14" s="207">
        <v>0</v>
      </c>
      <c r="K14" s="207">
        <v>0</v>
      </c>
      <c r="N14" s="161"/>
    </row>
    <row r="15" spans="1:12" ht="19.5" customHeight="1">
      <c r="A15" s="341" t="s">
        <v>14</v>
      </c>
      <c r="B15" s="351" t="s">
        <v>145</v>
      </c>
      <c r="C15" s="294" t="s">
        <v>62</v>
      </c>
      <c r="D15" s="36" t="s">
        <v>65</v>
      </c>
      <c r="E15" s="103">
        <v>1145.635</v>
      </c>
      <c r="F15" s="103">
        <v>1566.7</v>
      </c>
      <c r="G15" s="103">
        <v>1818</v>
      </c>
      <c r="H15" s="103">
        <v>1406.344</v>
      </c>
      <c r="I15" s="103">
        <v>2200</v>
      </c>
      <c r="J15" s="223">
        <f>J18</f>
        <v>650</v>
      </c>
      <c r="K15" s="223">
        <f>K18</f>
        <v>216.03485</v>
      </c>
      <c r="L15" s="160">
        <f>K15+K35+K40+K105+K215</f>
        <v>25841.205019999998</v>
      </c>
    </row>
    <row r="16" spans="1:14" ht="47.25" customHeight="1">
      <c r="A16" s="341"/>
      <c r="B16" s="351"/>
      <c r="C16" s="294"/>
      <c r="D16" s="36" t="s">
        <v>4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24">
        <v>0</v>
      </c>
      <c r="K16" s="224">
        <v>0</v>
      </c>
      <c r="L16" s="160"/>
      <c r="N16" s="161"/>
    </row>
    <row r="17" spans="1:11" ht="36" customHeight="1">
      <c r="A17" s="341"/>
      <c r="B17" s="351"/>
      <c r="C17" s="294"/>
      <c r="D17" s="36" t="s">
        <v>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24">
        <v>0</v>
      </c>
      <c r="K17" s="224">
        <v>0</v>
      </c>
    </row>
    <row r="18" spans="1:12" ht="28.5" customHeight="1">
      <c r="A18" s="341"/>
      <c r="B18" s="351"/>
      <c r="C18" s="294"/>
      <c r="D18" s="36" t="s">
        <v>43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05">
        <v>650</v>
      </c>
      <c r="K18" s="205">
        <f>K23+K28</f>
        <v>216.03485</v>
      </c>
      <c r="L18" s="55"/>
    </row>
    <row r="19" spans="1:11" ht="19.5" customHeight="1">
      <c r="A19" s="341"/>
      <c r="B19" s="351"/>
      <c r="C19" s="294"/>
      <c r="D19" s="52" t="s">
        <v>6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4">
        <v>0</v>
      </c>
      <c r="K19" s="224">
        <v>0</v>
      </c>
    </row>
    <row r="20" spans="1:11" ht="25.5" customHeight="1">
      <c r="A20" s="341" t="s">
        <v>71</v>
      </c>
      <c r="B20" s="346" t="s">
        <v>403</v>
      </c>
      <c r="C20" s="294"/>
      <c r="D20" s="36" t="s">
        <v>65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225">
        <v>0</v>
      </c>
      <c r="K20" s="225">
        <f>K23</f>
        <v>16.03485</v>
      </c>
    </row>
    <row r="21" spans="1:11" ht="52.5" customHeight="1">
      <c r="A21" s="341"/>
      <c r="B21" s="346"/>
      <c r="C21" s="294"/>
      <c r="D21" s="36" t="s">
        <v>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24">
        <v>0</v>
      </c>
      <c r="K21" s="224">
        <v>0</v>
      </c>
    </row>
    <row r="22" spans="1:11" ht="36.75" customHeight="1">
      <c r="A22" s="341"/>
      <c r="B22" s="346"/>
      <c r="C22" s="294"/>
      <c r="D22" s="36" t="s">
        <v>5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26">
        <v>0</v>
      </c>
      <c r="K22" s="226">
        <v>0</v>
      </c>
    </row>
    <row r="23" spans="1:11" ht="36" customHeight="1">
      <c r="A23" s="341"/>
      <c r="B23" s="346"/>
      <c r="C23" s="294"/>
      <c r="D23" s="36" t="s">
        <v>43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26">
        <v>0</v>
      </c>
      <c r="K23" s="226">
        <v>16.03485</v>
      </c>
    </row>
    <row r="24" spans="1:11" ht="58.5" customHeight="1">
      <c r="A24" s="341"/>
      <c r="B24" s="346"/>
      <c r="C24" s="294"/>
      <c r="D24" s="52" t="s">
        <v>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24">
        <v>0</v>
      </c>
      <c r="K24" s="224">
        <v>0</v>
      </c>
    </row>
    <row r="25" spans="1:11" ht="27" customHeight="1">
      <c r="A25" s="364" t="s">
        <v>72</v>
      </c>
      <c r="B25" s="359" t="s">
        <v>425</v>
      </c>
      <c r="C25" s="294"/>
      <c r="D25" s="36" t="s">
        <v>65</v>
      </c>
      <c r="E25" s="20">
        <v>0</v>
      </c>
      <c r="F25" s="20">
        <v>0</v>
      </c>
      <c r="G25" s="157">
        <v>0</v>
      </c>
      <c r="H25" s="157">
        <v>0</v>
      </c>
      <c r="I25" s="157">
        <v>0</v>
      </c>
      <c r="J25" s="225">
        <v>650</v>
      </c>
      <c r="K25" s="225">
        <v>200</v>
      </c>
    </row>
    <row r="26" spans="1:11" ht="43.5" customHeight="1">
      <c r="A26" s="341"/>
      <c r="B26" s="359"/>
      <c r="C26" s="294"/>
      <c r="D26" s="36" t="s">
        <v>4</v>
      </c>
      <c r="E26" s="22">
        <v>0</v>
      </c>
      <c r="F26" s="22">
        <v>0</v>
      </c>
      <c r="G26" s="21">
        <v>0</v>
      </c>
      <c r="H26" s="21">
        <v>0</v>
      </c>
      <c r="I26" s="21">
        <v>0</v>
      </c>
      <c r="J26" s="224">
        <v>0</v>
      </c>
      <c r="K26" s="224">
        <v>0</v>
      </c>
    </row>
    <row r="27" spans="1:11" ht="30" customHeight="1">
      <c r="A27" s="341"/>
      <c r="B27" s="359"/>
      <c r="C27" s="294"/>
      <c r="D27" s="36" t="s">
        <v>5</v>
      </c>
      <c r="E27" s="22">
        <v>0</v>
      </c>
      <c r="F27" s="22">
        <v>0</v>
      </c>
      <c r="G27" s="21">
        <v>0</v>
      </c>
      <c r="H27" s="21">
        <v>0</v>
      </c>
      <c r="I27" s="21">
        <v>0</v>
      </c>
      <c r="J27" s="224">
        <v>0</v>
      </c>
      <c r="K27" s="224">
        <v>0</v>
      </c>
    </row>
    <row r="28" spans="1:11" ht="25.5" customHeight="1">
      <c r="A28" s="341"/>
      <c r="B28" s="359"/>
      <c r="C28" s="294"/>
      <c r="D28" s="36" t="s">
        <v>43</v>
      </c>
      <c r="E28" s="22">
        <v>0</v>
      </c>
      <c r="F28" s="22">
        <v>0</v>
      </c>
      <c r="G28" s="21">
        <v>0</v>
      </c>
      <c r="H28" s="21">
        <v>0</v>
      </c>
      <c r="I28" s="21">
        <v>0</v>
      </c>
      <c r="J28" s="227">
        <v>650</v>
      </c>
      <c r="K28" s="227">
        <v>200</v>
      </c>
    </row>
    <row r="29" spans="1:11" ht="33.75" customHeight="1">
      <c r="A29" s="341"/>
      <c r="B29" s="359"/>
      <c r="C29" s="294"/>
      <c r="D29" s="52" t="s">
        <v>6</v>
      </c>
      <c r="E29" s="22">
        <v>0</v>
      </c>
      <c r="F29" s="22">
        <v>0</v>
      </c>
      <c r="G29" s="21">
        <v>0</v>
      </c>
      <c r="H29" s="21">
        <v>0</v>
      </c>
      <c r="I29" s="21">
        <v>0</v>
      </c>
      <c r="J29" s="224">
        <v>0</v>
      </c>
      <c r="K29" s="224">
        <v>0</v>
      </c>
    </row>
    <row r="30" spans="1:11" ht="15.75" customHeight="1">
      <c r="A30" s="341" t="s">
        <v>15</v>
      </c>
      <c r="B30" s="351" t="s">
        <v>247</v>
      </c>
      <c r="C30" s="294" t="s">
        <v>62</v>
      </c>
      <c r="D30" s="52" t="s">
        <v>0</v>
      </c>
      <c r="E30" s="37">
        <v>2804.35</v>
      </c>
      <c r="F30" s="37">
        <v>2420.4168</v>
      </c>
      <c r="G30" s="37">
        <v>1990.7258</v>
      </c>
      <c r="H30" s="37">
        <v>2358.47099</v>
      </c>
      <c r="I30" s="37">
        <v>1839.1857</v>
      </c>
      <c r="J30" s="228">
        <f>J33</f>
        <v>130</v>
      </c>
      <c r="K30" s="228">
        <f>K33</f>
        <v>135.35128</v>
      </c>
    </row>
    <row r="31" spans="1:11" ht="46.5" customHeight="1">
      <c r="A31" s="341"/>
      <c r="B31" s="351"/>
      <c r="C31" s="294"/>
      <c r="D31" s="52" t="s">
        <v>4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229">
        <v>0</v>
      </c>
      <c r="K31" s="230">
        <v>0</v>
      </c>
    </row>
    <row r="32" spans="1:11" ht="30.75" customHeight="1">
      <c r="A32" s="341"/>
      <c r="B32" s="351"/>
      <c r="C32" s="294"/>
      <c r="D32" s="52" t="s">
        <v>5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229">
        <v>0</v>
      </c>
      <c r="K32" s="230">
        <v>0</v>
      </c>
    </row>
    <row r="33" spans="1:12" ht="17.25" customHeight="1">
      <c r="A33" s="341"/>
      <c r="B33" s="351"/>
      <c r="C33" s="294"/>
      <c r="D33" s="52" t="s">
        <v>43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229">
        <v>130</v>
      </c>
      <c r="K33" s="229">
        <f>K38</f>
        <v>135.35128</v>
      </c>
      <c r="L33" s="55"/>
    </row>
    <row r="34" spans="1:11" ht="18.75" customHeight="1">
      <c r="A34" s="341"/>
      <c r="B34" s="351"/>
      <c r="C34" s="294"/>
      <c r="D34" s="52" t="s">
        <v>6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229">
        <v>0</v>
      </c>
      <c r="K34" s="230">
        <v>0</v>
      </c>
    </row>
    <row r="35" spans="1:11" ht="29.25" customHeight="1">
      <c r="A35" s="341" t="s">
        <v>91</v>
      </c>
      <c r="B35" s="346" t="s">
        <v>383</v>
      </c>
      <c r="C35" s="294"/>
      <c r="D35" s="34" t="s">
        <v>75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228">
        <f>J38</f>
        <v>130</v>
      </c>
      <c r="K35" s="228">
        <f>K38</f>
        <v>135.35128</v>
      </c>
    </row>
    <row r="36" spans="1:11" ht="29.25" customHeight="1">
      <c r="A36" s="341"/>
      <c r="B36" s="346"/>
      <c r="C36" s="294"/>
      <c r="D36" s="34" t="s">
        <v>4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229">
        <v>0</v>
      </c>
      <c r="K36" s="230">
        <v>0</v>
      </c>
    </row>
    <row r="37" spans="1:11" ht="37.5" customHeight="1">
      <c r="A37" s="341"/>
      <c r="B37" s="346"/>
      <c r="C37" s="294"/>
      <c r="D37" s="35" t="s">
        <v>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229">
        <v>0</v>
      </c>
      <c r="K37" s="230">
        <v>0</v>
      </c>
    </row>
    <row r="38" spans="1:11" ht="29.25" customHeight="1">
      <c r="A38" s="341"/>
      <c r="B38" s="346"/>
      <c r="C38" s="294"/>
      <c r="D38" s="34" t="s">
        <v>43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229">
        <v>130</v>
      </c>
      <c r="K38" s="229">
        <v>135.35128</v>
      </c>
    </row>
    <row r="39" spans="1:11" ht="80.25" customHeight="1">
      <c r="A39" s="341"/>
      <c r="B39" s="346"/>
      <c r="C39" s="294"/>
      <c r="D39" s="34" t="s">
        <v>6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27">
        <v>0</v>
      </c>
      <c r="K39" s="231">
        <v>0</v>
      </c>
    </row>
    <row r="40" spans="1:12" ht="15.75" customHeight="1">
      <c r="A40" s="341" t="s">
        <v>64</v>
      </c>
      <c r="B40" s="360" t="s">
        <v>259</v>
      </c>
      <c r="C40" s="294" t="s">
        <v>66</v>
      </c>
      <c r="D40" s="52" t="s">
        <v>75</v>
      </c>
      <c r="E40" s="37">
        <v>866.999</v>
      </c>
      <c r="F40" s="37">
        <v>189</v>
      </c>
      <c r="G40" s="37">
        <v>3733.68726</v>
      </c>
      <c r="H40" s="37">
        <v>14249</v>
      </c>
      <c r="I40" s="37">
        <v>92991.57294</v>
      </c>
      <c r="J40" s="232">
        <f>J43</f>
        <v>5715.17484</v>
      </c>
      <c r="K40" s="232">
        <f>K50+K55+K90+K95</f>
        <v>2590.43428</v>
      </c>
      <c r="L40" s="56"/>
    </row>
    <row r="41" spans="1:11" ht="32.25" customHeight="1">
      <c r="A41" s="341"/>
      <c r="B41" s="360"/>
      <c r="C41" s="294"/>
      <c r="D41" s="52" t="s">
        <v>4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205">
        <v>0</v>
      </c>
      <c r="K41" s="205">
        <v>0</v>
      </c>
    </row>
    <row r="42" spans="1:11" ht="32.25" customHeight="1">
      <c r="A42" s="341"/>
      <c r="B42" s="360"/>
      <c r="C42" s="294"/>
      <c r="D42" s="52" t="s">
        <v>5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205">
        <v>0</v>
      </c>
      <c r="K42" s="205">
        <v>0</v>
      </c>
    </row>
    <row r="43" spans="1:11" ht="18" customHeight="1">
      <c r="A43" s="341"/>
      <c r="B43" s="360"/>
      <c r="C43" s="294"/>
      <c r="D43" s="52" t="s">
        <v>43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205">
        <f>J75+J80+J90+J100</f>
        <v>5715.17484</v>
      </c>
      <c r="K43" s="205">
        <v>2590.43428</v>
      </c>
    </row>
    <row r="44" spans="1:11" ht="51.75" customHeight="1">
      <c r="A44" s="341"/>
      <c r="B44" s="360"/>
      <c r="C44" s="294"/>
      <c r="D44" s="52" t="s">
        <v>6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205">
        <v>0</v>
      </c>
      <c r="K44" s="205">
        <v>0</v>
      </c>
    </row>
    <row r="45" spans="1:11" ht="17.25" customHeight="1" hidden="1">
      <c r="A45" s="341"/>
      <c r="B45" s="361"/>
      <c r="C45" s="294"/>
      <c r="D45" s="52"/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205">
        <v>0</v>
      </c>
      <c r="K45" s="205">
        <v>0</v>
      </c>
    </row>
    <row r="46" spans="1:11" ht="17.25" customHeight="1" hidden="1">
      <c r="A46" s="341"/>
      <c r="B46" s="361"/>
      <c r="C46" s="294"/>
      <c r="D46" s="52"/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205">
        <v>0</v>
      </c>
      <c r="K46" s="205">
        <v>0</v>
      </c>
    </row>
    <row r="47" spans="1:11" ht="17.25" customHeight="1" hidden="1">
      <c r="A47" s="341"/>
      <c r="B47" s="361"/>
      <c r="C47" s="294"/>
      <c r="D47" s="52"/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205">
        <v>0</v>
      </c>
      <c r="K47" s="205">
        <v>0</v>
      </c>
    </row>
    <row r="48" spans="1:11" ht="17.25" customHeight="1" hidden="1">
      <c r="A48" s="341"/>
      <c r="B48" s="361"/>
      <c r="C48" s="294"/>
      <c r="D48" s="52"/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205">
        <v>0</v>
      </c>
      <c r="K48" s="205">
        <v>0</v>
      </c>
    </row>
    <row r="49" spans="1:12" ht="68.25" customHeight="1" hidden="1">
      <c r="A49" s="341"/>
      <c r="B49" s="361"/>
      <c r="C49" s="294"/>
      <c r="D49" s="52"/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205">
        <v>0</v>
      </c>
      <c r="K49" s="205">
        <v>0</v>
      </c>
      <c r="L49" s="53"/>
    </row>
    <row r="50" spans="1:11" ht="42" customHeight="1">
      <c r="A50" s="341" t="s">
        <v>95</v>
      </c>
      <c r="B50" s="346" t="s">
        <v>366</v>
      </c>
      <c r="C50" s="294"/>
      <c r="D50" s="52" t="s">
        <v>75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233">
        <v>0</v>
      </c>
      <c r="K50" s="233">
        <f>K53</f>
        <v>470</v>
      </c>
    </row>
    <row r="51" spans="1:11" ht="46.5" customHeight="1">
      <c r="A51" s="341"/>
      <c r="B51" s="346"/>
      <c r="C51" s="294"/>
      <c r="D51" s="52" t="s">
        <v>4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08">
        <v>0</v>
      </c>
      <c r="K51" s="207">
        <v>0</v>
      </c>
    </row>
    <row r="52" spans="1:11" ht="42" customHeight="1">
      <c r="A52" s="341"/>
      <c r="B52" s="346"/>
      <c r="C52" s="294"/>
      <c r="D52" s="52" t="s">
        <v>5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08">
        <v>0</v>
      </c>
      <c r="K52" s="207">
        <v>0</v>
      </c>
    </row>
    <row r="53" spans="1:11" ht="42" customHeight="1">
      <c r="A53" s="341"/>
      <c r="B53" s="346"/>
      <c r="C53" s="294"/>
      <c r="D53" s="52" t="s">
        <v>43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08">
        <v>0</v>
      </c>
      <c r="K53" s="207">
        <v>470</v>
      </c>
    </row>
    <row r="54" spans="1:11" ht="42" customHeight="1">
      <c r="A54" s="341"/>
      <c r="B54" s="346"/>
      <c r="C54" s="294"/>
      <c r="D54" s="52" t="s">
        <v>6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08">
        <v>0</v>
      </c>
      <c r="K54" s="207">
        <v>0</v>
      </c>
    </row>
    <row r="55" spans="1:11" ht="17.25" customHeight="1">
      <c r="A55" s="341" t="s">
        <v>96</v>
      </c>
      <c r="B55" s="359" t="s">
        <v>356</v>
      </c>
      <c r="C55" s="294"/>
      <c r="D55" s="52" t="s">
        <v>75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4">
        <v>0</v>
      </c>
      <c r="K55" s="206">
        <f>K58</f>
        <v>1132.26778</v>
      </c>
    </row>
    <row r="56" spans="1:11" ht="33" customHeight="1">
      <c r="A56" s="341"/>
      <c r="B56" s="359"/>
      <c r="C56" s="294"/>
      <c r="D56" s="52" t="s">
        <v>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08">
        <v>0</v>
      </c>
      <c r="K56" s="207">
        <v>0</v>
      </c>
    </row>
    <row r="57" spans="1:11" ht="35.25" customHeight="1">
      <c r="A57" s="341"/>
      <c r="B57" s="359"/>
      <c r="C57" s="294"/>
      <c r="D57" s="52" t="s">
        <v>5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08">
        <v>0</v>
      </c>
      <c r="K57" s="207">
        <v>0</v>
      </c>
    </row>
    <row r="58" spans="1:11" ht="17.25" customHeight="1">
      <c r="A58" s="341"/>
      <c r="B58" s="359"/>
      <c r="C58" s="294"/>
      <c r="D58" s="52" t="s">
        <v>43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08">
        <v>0</v>
      </c>
      <c r="K58" s="207">
        <v>1132.26778</v>
      </c>
    </row>
    <row r="59" spans="1:11" ht="28.5" customHeight="1">
      <c r="A59" s="341"/>
      <c r="B59" s="359"/>
      <c r="C59" s="294"/>
      <c r="D59" s="52" t="s">
        <v>6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08">
        <v>0</v>
      </c>
      <c r="K59" s="207">
        <v>0</v>
      </c>
    </row>
    <row r="60" spans="1:11" ht="17.25" customHeight="1">
      <c r="A60" s="341" t="s">
        <v>97</v>
      </c>
      <c r="B60" s="359" t="s">
        <v>149</v>
      </c>
      <c r="C60" s="294" t="s">
        <v>66</v>
      </c>
      <c r="D60" s="52" t="s">
        <v>75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4">
        <v>0</v>
      </c>
      <c r="K60" s="206">
        <v>0</v>
      </c>
    </row>
    <row r="61" spans="1:11" ht="17.25" customHeight="1">
      <c r="A61" s="341"/>
      <c r="B61" s="359"/>
      <c r="C61" s="294"/>
      <c r="D61" s="52" t="s">
        <v>4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08">
        <v>0</v>
      </c>
      <c r="K61" s="207">
        <v>0</v>
      </c>
    </row>
    <row r="62" spans="1:11" ht="17.25" customHeight="1">
      <c r="A62" s="341"/>
      <c r="B62" s="359"/>
      <c r="C62" s="294"/>
      <c r="D62" s="52" t="s">
        <v>5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08">
        <v>0</v>
      </c>
      <c r="K62" s="207">
        <v>0</v>
      </c>
    </row>
    <row r="63" spans="1:11" ht="17.25" customHeight="1">
      <c r="A63" s="341"/>
      <c r="B63" s="359"/>
      <c r="C63" s="294"/>
      <c r="D63" s="52" t="s">
        <v>43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08">
        <v>0</v>
      </c>
      <c r="K63" s="207">
        <v>0</v>
      </c>
    </row>
    <row r="64" spans="1:11" ht="17.25" customHeight="1">
      <c r="A64" s="341"/>
      <c r="B64" s="359"/>
      <c r="C64" s="294"/>
      <c r="D64" s="52" t="s">
        <v>6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08">
        <v>0</v>
      </c>
      <c r="K64" s="207">
        <v>0</v>
      </c>
    </row>
    <row r="65" spans="1:11" ht="17.25" customHeight="1">
      <c r="A65" s="334" t="s">
        <v>98</v>
      </c>
      <c r="B65" s="344" t="s">
        <v>163</v>
      </c>
      <c r="C65" s="294"/>
      <c r="D65" s="35" t="s">
        <v>75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234">
        <v>0</v>
      </c>
      <c r="K65" s="235">
        <v>0</v>
      </c>
    </row>
    <row r="66" spans="1:11" ht="17.25" customHeight="1">
      <c r="A66" s="334"/>
      <c r="B66" s="344"/>
      <c r="C66" s="294"/>
      <c r="D66" s="34" t="s">
        <v>4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08">
        <v>0</v>
      </c>
      <c r="K66" s="207">
        <v>0</v>
      </c>
    </row>
    <row r="67" spans="1:11" ht="17.25" customHeight="1">
      <c r="A67" s="334"/>
      <c r="B67" s="344"/>
      <c r="C67" s="294"/>
      <c r="D67" s="35" t="s">
        <v>5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08">
        <v>0</v>
      </c>
      <c r="K67" s="207">
        <v>0</v>
      </c>
    </row>
    <row r="68" spans="1:11" ht="17.25" customHeight="1">
      <c r="A68" s="334"/>
      <c r="B68" s="344"/>
      <c r="C68" s="294"/>
      <c r="D68" s="34" t="s">
        <v>43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08">
        <v>0</v>
      </c>
      <c r="K68" s="207">
        <v>0</v>
      </c>
    </row>
    <row r="69" spans="1:11" ht="17.25" customHeight="1">
      <c r="A69" s="335"/>
      <c r="B69" s="345"/>
      <c r="C69" s="294"/>
      <c r="D69" s="34" t="s">
        <v>6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08">
        <v>0</v>
      </c>
      <c r="K69" s="207">
        <v>0</v>
      </c>
    </row>
    <row r="70" spans="1:11" ht="17.25" customHeight="1">
      <c r="A70" s="333" t="s">
        <v>99</v>
      </c>
      <c r="B70" s="343" t="s">
        <v>166</v>
      </c>
      <c r="C70" s="294"/>
      <c r="D70" s="34" t="s">
        <v>75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4">
        <v>0</v>
      </c>
      <c r="K70" s="206">
        <v>0</v>
      </c>
    </row>
    <row r="71" spans="1:11" ht="17.25" customHeight="1">
      <c r="A71" s="334"/>
      <c r="B71" s="344"/>
      <c r="C71" s="294"/>
      <c r="D71" s="34" t="s">
        <v>4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08">
        <v>0</v>
      </c>
      <c r="K71" s="207">
        <v>0</v>
      </c>
    </row>
    <row r="72" spans="1:11" ht="17.25" customHeight="1">
      <c r="A72" s="334"/>
      <c r="B72" s="344"/>
      <c r="C72" s="294"/>
      <c r="D72" s="35" t="s">
        <v>5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08">
        <v>0</v>
      </c>
      <c r="K72" s="207">
        <v>0</v>
      </c>
    </row>
    <row r="73" spans="1:11" ht="17.25" customHeight="1">
      <c r="A73" s="334"/>
      <c r="B73" s="344"/>
      <c r="C73" s="294"/>
      <c r="D73" s="34" t="s">
        <v>43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08">
        <v>0</v>
      </c>
      <c r="K73" s="207">
        <v>0</v>
      </c>
    </row>
    <row r="74" spans="1:11" ht="17.25" customHeight="1">
      <c r="A74" s="335"/>
      <c r="B74" s="345"/>
      <c r="C74" s="294"/>
      <c r="D74" s="34" t="s">
        <v>6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08">
        <v>0</v>
      </c>
      <c r="K74" s="207">
        <v>0</v>
      </c>
    </row>
    <row r="75" spans="1:11" ht="17.25" customHeight="1">
      <c r="A75" s="333" t="s">
        <v>274</v>
      </c>
      <c r="B75" s="343" t="s">
        <v>319</v>
      </c>
      <c r="C75" s="294"/>
      <c r="D75" s="34" t="s">
        <v>75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4">
        <f>J78</f>
        <v>1952.15</v>
      </c>
      <c r="K75" s="206">
        <v>0</v>
      </c>
    </row>
    <row r="76" spans="1:11" ht="17.25" customHeight="1">
      <c r="A76" s="334"/>
      <c r="B76" s="344"/>
      <c r="C76" s="294"/>
      <c r="D76" s="34" t="s">
        <v>4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08">
        <v>0</v>
      </c>
      <c r="K76" s="207">
        <v>0</v>
      </c>
    </row>
    <row r="77" spans="1:11" ht="17.25" customHeight="1">
      <c r="A77" s="334"/>
      <c r="B77" s="344"/>
      <c r="C77" s="294"/>
      <c r="D77" s="35" t="s">
        <v>5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08">
        <v>0</v>
      </c>
      <c r="K77" s="207">
        <v>0</v>
      </c>
    </row>
    <row r="78" spans="1:11" ht="17.25" customHeight="1">
      <c r="A78" s="334"/>
      <c r="B78" s="344"/>
      <c r="C78" s="294"/>
      <c r="D78" s="34" t="s">
        <v>43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08">
        <v>1952.15</v>
      </c>
      <c r="K78" s="207">
        <v>0</v>
      </c>
    </row>
    <row r="79" spans="1:11" ht="25.5" customHeight="1">
      <c r="A79" s="335"/>
      <c r="B79" s="345"/>
      <c r="C79" s="294"/>
      <c r="D79" s="34" t="s">
        <v>6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08">
        <v>0</v>
      </c>
      <c r="K79" s="207">
        <v>0</v>
      </c>
    </row>
    <row r="80" spans="1:11" ht="17.25" customHeight="1">
      <c r="A80" s="333" t="s">
        <v>275</v>
      </c>
      <c r="B80" s="343" t="s">
        <v>320</v>
      </c>
      <c r="C80" s="294"/>
      <c r="D80" s="34" t="s">
        <v>75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4">
        <f>J83</f>
        <v>839.868</v>
      </c>
      <c r="K80" s="206">
        <v>0</v>
      </c>
    </row>
    <row r="81" spans="1:11" ht="17.25" customHeight="1">
      <c r="A81" s="334"/>
      <c r="B81" s="344"/>
      <c r="C81" s="294"/>
      <c r="D81" s="34" t="s">
        <v>4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08">
        <v>0</v>
      </c>
      <c r="K81" s="207">
        <v>0</v>
      </c>
    </row>
    <row r="82" spans="1:11" ht="17.25" customHeight="1">
      <c r="A82" s="334"/>
      <c r="B82" s="344"/>
      <c r="C82" s="294"/>
      <c r="D82" s="35" t="s">
        <v>5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08">
        <v>0</v>
      </c>
      <c r="K82" s="207">
        <v>0</v>
      </c>
    </row>
    <row r="83" spans="1:11" ht="17.25" customHeight="1">
      <c r="A83" s="334"/>
      <c r="B83" s="344"/>
      <c r="C83" s="294"/>
      <c r="D83" s="34" t="s">
        <v>43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08">
        <v>839.868</v>
      </c>
      <c r="K83" s="207">
        <v>0</v>
      </c>
    </row>
    <row r="84" spans="1:11" ht="24" customHeight="1">
      <c r="A84" s="335"/>
      <c r="B84" s="345"/>
      <c r="C84" s="294"/>
      <c r="D84" s="34" t="s">
        <v>6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08">
        <v>0</v>
      </c>
      <c r="K84" s="207">
        <v>0</v>
      </c>
    </row>
    <row r="85" spans="1:11" ht="17.25" customHeight="1">
      <c r="A85" s="333" t="s">
        <v>276</v>
      </c>
      <c r="B85" s="343" t="s">
        <v>167</v>
      </c>
      <c r="C85" s="294"/>
      <c r="D85" s="34" t="s">
        <v>75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4">
        <v>0</v>
      </c>
      <c r="K85" s="206">
        <v>0</v>
      </c>
    </row>
    <row r="86" spans="1:11" ht="17.25" customHeight="1">
      <c r="A86" s="334"/>
      <c r="B86" s="344"/>
      <c r="C86" s="294"/>
      <c r="D86" s="34" t="s">
        <v>4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08">
        <v>0</v>
      </c>
      <c r="K86" s="207">
        <v>0</v>
      </c>
    </row>
    <row r="87" spans="1:11" ht="17.25" customHeight="1">
      <c r="A87" s="334"/>
      <c r="B87" s="344"/>
      <c r="C87" s="294"/>
      <c r="D87" s="35" t="s">
        <v>5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08">
        <v>0</v>
      </c>
      <c r="K87" s="207">
        <v>0</v>
      </c>
    </row>
    <row r="88" spans="1:11" ht="17.25" customHeight="1">
      <c r="A88" s="334"/>
      <c r="B88" s="344"/>
      <c r="C88" s="294"/>
      <c r="D88" s="34" t="s">
        <v>43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08">
        <v>0</v>
      </c>
      <c r="K88" s="207">
        <v>0</v>
      </c>
    </row>
    <row r="89" spans="1:11" ht="25.5" customHeight="1">
      <c r="A89" s="335"/>
      <c r="B89" s="345"/>
      <c r="C89" s="294"/>
      <c r="D89" s="34" t="s">
        <v>6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08">
        <v>0</v>
      </c>
      <c r="K89" s="207">
        <v>0</v>
      </c>
    </row>
    <row r="90" spans="1:11" ht="15.75" customHeight="1">
      <c r="A90" s="348" t="s">
        <v>325</v>
      </c>
      <c r="B90" s="369" t="s">
        <v>426</v>
      </c>
      <c r="C90" s="294"/>
      <c r="D90" s="34" t="s">
        <v>75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4">
        <f>J93</f>
        <v>496.99911</v>
      </c>
      <c r="K90" s="206">
        <f>K93</f>
        <v>902.73406</v>
      </c>
    </row>
    <row r="91" spans="1:12" s="61" customFormat="1" ht="47.25">
      <c r="A91" s="348"/>
      <c r="B91" s="370"/>
      <c r="C91" s="294"/>
      <c r="D91" s="34" t="s">
        <v>4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08">
        <v>0</v>
      </c>
      <c r="K91" s="207">
        <v>0</v>
      </c>
      <c r="L91" s="28"/>
    </row>
    <row r="92" spans="1:11" ht="31.5">
      <c r="A92" s="348"/>
      <c r="B92" s="370"/>
      <c r="C92" s="294"/>
      <c r="D92" s="35" t="s">
        <v>5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08">
        <v>0</v>
      </c>
      <c r="K92" s="207">
        <v>0</v>
      </c>
    </row>
    <row r="93" spans="1:11" ht="31.5">
      <c r="A93" s="348"/>
      <c r="B93" s="370"/>
      <c r="C93" s="294"/>
      <c r="D93" s="34" t="s">
        <v>43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08">
        <v>496.99911</v>
      </c>
      <c r="K93" s="207">
        <v>902.73406</v>
      </c>
    </row>
    <row r="94" spans="1:11" ht="45" customHeight="1">
      <c r="A94" s="348"/>
      <c r="B94" s="371"/>
      <c r="C94" s="294"/>
      <c r="D94" s="34" t="s">
        <v>6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08">
        <v>0</v>
      </c>
      <c r="K94" s="207">
        <v>0</v>
      </c>
    </row>
    <row r="95" spans="1:11" ht="45" customHeight="1">
      <c r="A95" s="348" t="s">
        <v>326</v>
      </c>
      <c r="B95" s="369" t="s">
        <v>545</v>
      </c>
      <c r="C95" s="302" t="s">
        <v>526</v>
      </c>
      <c r="D95" s="34" t="s">
        <v>75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4">
        <f>J98</f>
        <v>0</v>
      </c>
      <c r="K95" s="206">
        <f>K98</f>
        <v>85.43244</v>
      </c>
    </row>
    <row r="96" spans="1:11" ht="45" customHeight="1">
      <c r="A96" s="348"/>
      <c r="B96" s="370"/>
      <c r="C96" s="336"/>
      <c r="D96" s="34" t="s">
        <v>4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08">
        <v>0</v>
      </c>
      <c r="K96" s="207">
        <v>0</v>
      </c>
    </row>
    <row r="97" spans="1:11" ht="45" customHeight="1">
      <c r="A97" s="348"/>
      <c r="B97" s="370"/>
      <c r="C97" s="336"/>
      <c r="D97" s="35" t="s">
        <v>5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08">
        <v>0</v>
      </c>
      <c r="K97" s="207">
        <v>0</v>
      </c>
    </row>
    <row r="98" spans="1:11" ht="45" customHeight="1">
      <c r="A98" s="348"/>
      <c r="B98" s="370"/>
      <c r="C98" s="336"/>
      <c r="D98" s="34" t="s">
        <v>43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08">
        <v>0</v>
      </c>
      <c r="K98" s="207">
        <v>85.43244</v>
      </c>
    </row>
    <row r="99" spans="1:11" ht="45" customHeight="1">
      <c r="A99" s="348"/>
      <c r="B99" s="371"/>
      <c r="C99" s="303"/>
      <c r="D99" s="34" t="s">
        <v>6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08">
        <v>0</v>
      </c>
      <c r="K99" s="207">
        <v>0</v>
      </c>
    </row>
    <row r="100" spans="1:11" ht="15.75">
      <c r="A100" s="348" t="s">
        <v>448</v>
      </c>
      <c r="B100" s="343" t="s">
        <v>327</v>
      </c>
      <c r="C100" s="302" t="s">
        <v>67</v>
      </c>
      <c r="D100" s="34" t="s">
        <v>75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6">
        <f>J103</f>
        <v>2426.15773</v>
      </c>
      <c r="K100" s="206">
        <v>0</v>
      </c>
    </row>
    <row r="101" spans="1:11" ht="47.25">
      <c r="A101" s="348"/>
      <c r="B101" s="344"/>
      <c r="C101" s="336"/>
      <c r="D101" s="34" t="s">
        <v>4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07">
        <v>0</v>
      </c>
      <c r="K101" s="207">
        <v>0</v>
      </c>
    </row>
    <row r="102" spans="1:11" ht="31.5">
      <c r="A102" s="348"/>
      <c r="B102" s="344"/>
      <c r="C102" s="336"/>
      <c r="D102" s="35" t="s">
        <v>5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07">
        <v>0</v>
      </c>
      <c r="K102" s="207">
        <v>0</v>
      </c>
    </row>
    <row r="103" spans="1:11" ht="31.5">
      <c r="A103" s="348"/>
      <c r="B103" s="344"/>
      <c r="C103" s="336"/>
      <c r="D103" s="34" t="s">
        <v>43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07">
        <v>2426.15773</v>
      </c>
      <c r="K103" s="207">
        <v>0</v>
      </c>
    </row>
    <row r="104" spans="1:11" ht="15.75">
      <c r="A104" s="348"/>
      <c r="B104" s="345"/>
      <c r="C104" s="303"/>
      <c r="D104" s="34" t="s">
        <v>6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07">
        <v>0</v>
      </c>
      <c r="K104" s="207">
        <v>0</v>
      </c>
    </row>
    <row r="105" spans="1:11" ht="17.25" customHeight="1">
      <c r="A105" s="332" t="s">
        <v>68</v>
      </c>
      <c r="B105" s="347" t="s">
        <v>143</v>
      </c>
      <c r="C105" s="294" t="s">
        <v>174</v>
      </c>
      <c r="D105" s="34" t="s">
        <v>0</v>
      </c>
      <c r="E105" s="20">
        <v>8893.456</v>
      </c>
      <c r="F105" s="40">
        <v>10399.11496</v>
      </c>
      <c r="G105" s="20">
        <v>7976.6973</v>
      </c>
      <c r="H105" s="20">
        <v>11783.77291</v>
      </c>
      <c r="I105" s="20">
        <v>16938.91713</v>
      </c>
      <c r="J105" s="204">
        <f>J108</f>
        <v>10292.95823</v>
      </c>
      <c r="K105" s="204">
        <f>K108</f>
        <v>18823.801349999998</v>
      </c>
    </row>
    <row r="106" spans="1:11" ht="51.75" customHeight="1">
      <c r="A106" s="332"/>
      <c r="B106" s="347"/>
      <c r="C106" s="294"/>
      <c r="D106" s="34" t="s">
        <v>4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07">
        <v>0</v>
      </c>
      <c r="K106" s="207">
        <v>0</v>
      </c>
    </row>
    <row r="107" spans="1:11" ht="45" customHeight="1">
      <c r="A107" s="332"/>
      <c r="B107" s="347"/>
      <c r="C107" s="294"/>
      <c r="D107" s="35" t="s">
        <v>5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07">
        <v>0</v>
      </c>
      <c r="K107" s="207">
        <v>0</v>
      </c>
    </row>
    <row r="108" spans="1:11" ht="32.25" customHeight="1">
      <c r="A108" s="332"/>
      <c r="B108" s="347"/>
      <c r="C108" s="294"/>
      <c r="D108" s="34" t="s">
        <v>43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07">
        <f>J145+J135+J125</f>
        <v>10292.95823</v>
      </c>
      <c r="K108" s="207">
        <f>K110+K125</f>
        <v>18823.801349999998</v>
      </c>
    </row>
    <row r="109" spans="1:11" ht="39" customHeight="1">
      <c r="A109" s="332"/>
      <c r="B109" s="347"/>
      <c r="C109" s="294"/>
      <c r="D109" s="34" t="s">
        <v>6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07">
        <v>0</v>
      </c>
      <c r="K109" s="207">
        <v>0</v>
      </c>
    </row>
    <row r="110" spans="1:12" ht="18" customHeight="1">
      <c r="A110" s="332"/>
      <c r="B110" s="347"/>
      <c r="C110" s="294" t="s">
        <v>62</v>
      </c>
      <c r="D110" s="34" t="s">
        <v>75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6">
        <f>J138+J148+J153</f>
        <v>8614.484</v>
      </c>
      <c r="K110" s="206">
        <f>K113</f>
        <v>18823.801349999998</v>
      </c>
      <c r="L110" s="54"/>
    </row>
    <row r="111" spans="1:11" ht="32.25" customHeight="1">
      <c r="A111" s="332"/>
      <c r="B111" s="347"/>
      <c r="C111" s="294"/>
      <c r="D111" s="34" t="s">
        <v>4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07">
        <v>0</v>
      </c>
      <c r="K111" s="207">
        <v>0</v>
      </c>
    </row>
    <row r="112" spans="1:11" ht="32.25" customHeight="1">
      <c r="A112" s="332"/>
      <c r="B112" s="347"/>
      <c r="C112" s="294"/>
      <c r="D112" s="35" t="s">
        <v>5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07">
        <v>0</v>
      </c>
      <c r="K112" s="207">
        <v>0</v>
      </c>
    </row>
    <row r="113" spans="1:12" ht="16.5" customHeight="1">
      <c r="A113" s="332"/>
      <c r="B113" s="347"/>
      <c r="C113" s="294"/>
      <c r="D113" s="34" t="s">
        <v>43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07">
        <v>8614.484</v>
      </c>
      <c r="K113" s="207">
        <f>K135+K145+K160+K170+K175+K180+K185</f>
        <v>18823.801349999998</v>
      </c>
      <c r="L113" s="25"/>
    </row>
    <row r="114" spans="1:11" ht="18" customHeight="1">
      <c r="A114" s="332"/>
      <c r="B114" s="347"/>
      <c r="C114" s="294"/>
      <c r="D114" s="34" t="s">
        <v>6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07">
        <v>0</v>
      </c>
      <c r="K114" s="207">
        <v>0</v>
      </c>
    </row>
    <row r="115" spans="1:11" ht="18" customHeight="1">
      <c r="A115" s="332"/>
      <c r="B115" s="347"/>
      <c r="C115" s="294" t="s">
        <v>67</v>
      </c>
      <c r="D115" s="34" t="s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6">
        <v>0</v>
      </c>
      <c r="K115" s="206">
        <v>0</v>
      </c>
    </row>
    <row r="116" spans="1:11" ht="18" customHeight="1">
      <c r="A116" s="332"/>
      <c r="B116" s="347"/>
      <c r="C116" s="294"/>
      <c r="D116" s="34" t="s">
        <v>4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07">
        <v>0</v>
      </c>
      <c r="K116" s="207">
        <v>0</v>
      </c>
    </row>
    <row r="117" spans="1:11" ht="18" customHeight="1">
      <c r="A117" s="332"/>
      <c r="B117" s="347"/>
      <c r="C117" s="294"/>
      <c r="D117" s="35" t="s">
        <v>5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07">
        <v>0</v>
      </c>
      <c r="K117" s="207">
        <v>0</v>
      </c>
    </row>
    <row r="118" spans="1:11" ht="18" customHeight="1">
      <c r="A118" s="332"/>
      <c r="B118" s="347"/>
      <c r="C118" s="294"/>
      <c r="D118" s="34" t="s">
        <v>43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07">
        <v>0</v>
      </c>
      <c r="K118" s="207">
        <v>0</v>
      </c>
    </row>
    <row r="119" spans="1:11" ht="18" customHeight="1">
      <c r="A119" s="332"/>
      <c r="B119" s="347"/>
      <c r="C119" s="294"/>
      <c r="D119" s="34" t="s">
        <v>6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07">
        <v>0</v>
      </c>
      <c r="K119" s="207">
        <v>0</v>
      </c>
    </row>
    <row r="120" spans="1:11" ht="15.75" customHeight="1">
      <c r="A120" s="332"/>
      <c r="B120" s="347"/>
      <c r="C120" s="294" t="s">
        <v>69</v>
      </c>
      <c r="D120" s="34" t="s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6">
        <v>0</v>
      </c>
      <c r="K120" s="206">
        <v>0</v>
      </c>
    </row>
    <row r="121" spans="1:11" ht="32.25" customHeight="1">
      <c r="A121" s="332"/>
      <c r="B121" s="347"/>
      <c r="C121" s="294"/>
      <c r="D121" s="34" t="s">
        <v>4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07">
        <v>0</v>
      </c>
      <c r="K121" s="207">
        <v>0</v>
      </c>
    </row>
    <row r="122" spans="1:11" ht="32.25" customHeight="1">
      <c r="A122" s="332"/>
      <c r="B122" s="347"/>
      <c r="C122" s="294"/>
      <c r="D122" s="35" t="s">
        <v>5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07">
        <v>0</v>
      </c>
      <c r="K122" s="207">
        <v>0</v>
      </c>
    </row>
    <row r="123" spans="1:11" ht="18.75" customHeight="1">
      <c r="A123" s="332"/>
      <c r="B123" s="347"/>
      <c r="C123" s="294"/>
      <c r="D123" s="34" t="s">
        <v>43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07">
        <v>0</v>
      </c>
      <c r="K123" s="207">
        <v>0</v>
      </c>
    </row>
    <row r="124" spans="1:11" ht="15.75" customHeight="1">
      <c r="A124" s="332"/>
      <c r="B124" s="347"/>
      <c r="C124" s="294"/>
      <c r="D124" s="34" t="s">
        <v>6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07">
        <v>0</v>
      </c>
      <c r="K124" s="207">
        <v>0</v>
      </c>
    </row>
    <row r="125" spans="1:11" ht="15.75" customHeight="1">
      <c r="A125" s="332"/>
      <c r="B125" s="347"/>
      <c r="C125" s="294" t="s">
        <v>172</v>
      </c>
      <c r="D125" s="34" t="s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6">
        <f>J163</f>
        <v>1678.47423</v>
      </c>
      <c r="K125" s="206">
        <f>K128</f>
        <v>0</v>
      </c>
    </row>
    <row r="126" spans="1:11" ht="15.75" customHeight="1">
      <c r="A126" s="332"/>
      <c r="B126" s="347"/>
      <c r="C126" s="294"/>
      <c r="D126" s="34" t="s">
        <v>4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07">
        <v>0</v>
      </c>
      <c r="K126" s="207">
        <v>0</v>
      </c>
    </row>
    <row r="127" spans="1:11" ht="15.75" customHeight="1">
      <c r="A127" s="332"/>
      <c r="B127" s="347"/>
      <c r="C127" s="294"/>
      <c r="D127" s="35" t="s">
        <v>5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07">
        <v>0</v>
      </c>
      <c r="K127" s="207">
        <v>0</v>
      </c>
    </row>
    <row r="128" spans="1:11" ht="15.75" customHeight="1">
      <c r="A128" s="332"/>
      <c r="B128" s="347"/>
      <c r="C128" s="294"/>
      <c r="D128" s="34" t="s">
        <v>43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07">
        <f>J160</f>
        <v>1678.47423</v>
      </c>
      <c r="K128" s="207">
        <v>0</v>
      </c>
    </row>
    <row r="129" spans="1:11" ht="15.75" customHeight="1">
      <c r="A129" s="332"/>
      <c r="B129" s="347"/>
      <c r="C129" s="294"/>
      <c r="D129" s="34" t="s">
        <v>6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07">
        <v>0</v>
      </c>
      <c r="K129" s="207">
        <v>0</v>
      </c>
    </row>
    <row r="130" spans="1:11" ht="15.75" customHeight="1">
      <c r="A130" s="332"/>
      <c r="B130" s="347"/>
      <c r="C130" s="294" t="s">
        <v>170</v>
      </c>
      <c r="D130" s="34" t="s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07">
        <v>0</v>
      </c>
      <c r="K130" s="207">
        <v>0</v>
      </c>
    </row>
    <row r="131" spans="1:11" ht="15.75" customHeight="1">
      <c r="A131" s="332"/>
      <c r="B131" s="347"/>
      <c r="C131" s="294"/>
      <c r="D131" s="34" t="s">
        <v>4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07">
        <v>0</v>
      </c>
      <c r="K131" s="207">
        <v>0</v>
      </c>
    </row>
    <row r="132" spans="1:11" ht="15.75" customHeight="1">
      <c r="A132" s="332"/>
      <c r="B132" s="347"/>
      <c r="C132" s="294"/>
      <c r="D132" s="35" t="s">
        <v>5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07">
        <v>0</v>
      </c>
      <c r="K132" s="207">
        <v>0</v>
      </c>
    </row>
    <row r="133" spans="1:11" ht="15.75" customHeight="1">
      <c r="A133" s="332"/>
      <c r="B133" s="347"/>
      <c r="C133" s="294"/>
      <c r="D133" s="34" t="s">
        <v>43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07">
        <v>0</v>
      </c>
      <c r="K133" s="207">
        <v>0</v>
      </c>
    </row>
    <row r="134" spans="1:11" ht="15.75" customHeight="1">
      <c r="A134" s="332"/>
      <c r="B134" s="347"/>
      <c r="C134" s="294"/>
      <c r="D134" s="34" t="s">
        <v>6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07">
        <v>0</v>
      </c>
      <c r="K134" s="207">
        <v>0</v>
      </c>
    </row>
    <row r="135" spans="1:11" ht="15.75" customHeight="1">
      <c r="A135" s="333" t="s">
        <v>100</v>
      </c>
      <c r="B135" s="343" t="s">
        <v>138</v>
      </c>
      <c r="C135" s="302" t="s">
        <v>62</v>
      </c>
      <c r="D135" s="34" t="s">
        <v>75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6">
        <v>500</v>
      </c>
      <c r="K135" s="206">
        <v>500</v>
      </c>
    </row>
    <row r="136" spans="1:11" ht="15.75" customHeight="1">
      <c r="A136" s="334"/>
      <c r="B136" s="344"/>
      <c r="C136" s="336"/>
      <c r="D136" s="34" t="s">
        <v>4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07">
        <v>0</v>
      </c>
      <c r="K136" s="207">
        <v>0</v>
      </c>
    </row>
    <row r="137" spans="1:11" ht="15.75" customHeight="1">
      <c r="A137" s="334"/>
      <c r="B137" s="344"/>
      <c r="C137" s="336"/>
      <c r="D137" s="35" t="s">
        <v>5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07">
        <v>0</v>
      </c>
      <c r="K137" s="207">
        <v>0</v>
      </c>
    </row>
    <row r="138" spans="1:11" ht="15.75" customHeight="1">
      <c r="A138" s="334"/>
      <c r="B138" s="344"/>
      <c r="C138" s="336"/>
      <c r="D138" s="34" t="s">
        <v>43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07">
        <v>500</v>
      </c>
      <c r="K138" s="207">
        <v>500</v>
      </c>
    </row>
    <row r="139" spans="1:11" ht="17.25" customHeight="1">
      <c r="A139" s="335"/>
      <c r="B139" s="345"/>
      <c r="C139" s="303"/>
      <c r="D139" s="34" t="s">
        <v>6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07">
        <v>0</v>
      </c>
      <c r="K139" s="207">
        <v>0</v>
      </c>
    </row>
    <row r="140" spans="1:11" ht="17.25" customHeight="1">
      <c r="A140" s="333" t="s">
        <v>101</v>
      </c>
      <c r="B140" s="343" t="s">
        <v>148</v>
      </c>
      <c r="C140" s="302" t="s">
        <v>67</v>
      </c>
      <c r="D140" s="34" t="s">
        <v>75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6">
        <v>0</v>
      </c>
      <c r="K140" s="206">
        <v>0</v>
      </c>
    </row>
    <row r="141" spans="1:11" ht="17.25" customHeight="1">
      <c r="A141" s="334"/>
      <c r="B141" s="344"/>
      <c r="C141" s="336"/>
      <c r="D141" s="34" t="s">
        <v>4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07">
        <v>0</v>
      </c>
      <c r="K141" s="207">
        <v>0</v>
      </c>
    </row>
    <row r="142" spans="1:11" ht="17.25" customHeight="1">
      <c r="A142" s="334"/>
      <c r="B142" s="344"/>
      <c r="C142" s="336"/>
      <c r="D142" s="35" t="s">
        <v>5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07">
        <v>0</v>
      </c>
      <c r="K142" s="207">
        <v>0</v>
      </c>
    </row>
    <row r="143" spans="1:11" ht="17.25" customHeight="1">
      <c r="A143" s="334"/>
      <c r="B143" s="344"/>
      <c r="C143" s="336"/>
      <c r="D143" s="34" t="s">
        <v>43</v>
      </c>
      <c r="E143" s="22">
        <v>0</v>
      </c>
      <c r="F143" s="22">
        <v>0</v>
      </c>
      <c r="G143" s="22">
        <v>0</v>
      </c>
      <c r="H143" s="22">
        <v>0</v>
      </c>
      <c r="I143" s="22">
        <v>0</v>
      </c>
      <c r="J143" s="207">
        <v>0</v>
      </c>
      <c r="K143" s="207">
        <v>0</v>
      </c>
    </row>
    <row r="144" spans="1:11" ht="72.75" customHeight="1">
      <c r="A144" s="335"/>
      <c r="B144" s="345"/>
      <c r="C144" s="303"/>
      <c r="D144" s="34" t="s">
        <v>6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07">
        <v>0</v>
      </c>
      <c r="K144" s="207">
        <v>0</v>
      </c>
    </row>
    <row r="145" spans="1:11" ht="15.75" customHeight="1">
      <c r="A145" s="333" t="s">
        <v>277</v>
      </c>
      <c r="B145" s="343" t="s">
        <v>188</v>
      </c>
      <c r="C145" s="302" t="s">
        <v>62</v>
      </c>
      <c r="D145" s="34" t="s">
        <v>75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6">
        <f>J148</f>
        <v>8114.484</v>
      </c>
      <c r="K145" s="206">
        <f>K148</f>
        <v>13727.22678</v>
      </c>
    </row>
    <row r="146" spans="1:11" ht="15.75" customHeight="1">
      <c r="A146" s="334"/>
      <c r="B146" s="344"/>
      <c r="C146" s="336"/>
      <c r="D146" s="34" t="s">
        <v>4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07">
        <v>0</v>
      </c>
      <c r="K146" s="207">
        <v>0</v>
      </c>
    </row>
    <row r="147" spans="1:11" ht="15.75" customHeight="1">
      <c r="A147" s="334"/>
      <c r="B147" s="344"/>
      <c r="C147" s="336"/>
      <c r="D147" s="35" t="s">
        <v>5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07">
        <v>0</v>
      </c>
      <c r="K147" s="207">
        <v>0</v>
      </c>
    </row>
    <row r="148" spans="1:11" ht="15.75" customHeight="1">
      <c r="A148" s="334"/>
      <c r="B148" s="344"/>
      <c r="C148" s="336"/>
      <c r="D148" s="34" t="s">
        <v>43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07">
        <v>8114.484</v>
      </c>
      <c r="K148" s="207">
        <v>13727.22678</v>
      </c>
    </row>
    <row r="149" spans="1:11" ht="64.5" customHeight="1">
      <c r="A149" s="335"/>
      <c r="B149" s="345"/>
      <c r="C149" s="303"/>
      <c r="D149" s="34" t="s">
        <v>6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07">
        <v>0</v>
      </c>
      <c r="K149" s="207">
        <v>0</v>
      </c>
    </row>
    <row r="150" spans="1:11" ht="15.75" customHeight="1">
      <c r="A150" s="333" t="s">
        <v>102</v>
      </c>
      <c r="B150" s="343" t="s">
        <v>150</v>
      </c>
      <c r="C150" s="302" t="s">
        <v>62</v>
      </c>
      <c r="D150" s="34" t="s">
        <v>75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4">
        <v>0</v>
      </c>
      <c r="K150" s="204">
        <v>0</v>
      </c>
    </row>
    <row r="151" spans="1:11" ht="15.75" customHeight="1">
      <c r="A151" s="334"/>
      <c r="B151" s="344"/>
      <c r="C151" s="336"/>
      <c r="D151" s="34" t="s">
        <v>4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07">
        <v>0</v>
      </c>
      <c r="K151" s="207">
        <v>0</v>
      </c>
    </row>
    <row r="152" spans="1:11" ht="15.75" customHeight="1">
      <c r="A152" s="334"/>
      <c r="B152" s="344"/>
      <c r="C152" s="336"/>
      <c r="D152" s="35" t="s">
        <v>5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07">
        <v>0</v>
      </c>
      <c r="K152" s="207">
        <v>0</v>
      </c>
    </row>
    <row r="153" spans="1:11" ht="15.75" customHeight="1">
      <c r="A153" s="334"/>
      <c r="B153" s="344"/>
      <c r="C153" s="336"/>
      <c r="D153" s="34" t="s">
        <v>43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07">
        <v>0</v>
      </c>
      <c r="K153" s="207">
        <v>0</v>
      </c>
    </row>
    <row r="154" spans="1:11" ht="23.25" customHeight="1">
      <c r="A154" s="335"/>
      <c r="B154" s="345"/>
      <c r="C154" s="303"/>
      <c r="D154" s="34" t="s">
        <v>6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07">
        <v>0</v>
      </c>
      <c r="K154" s="207">
        <v>0</v>
      </c>
    </row>
    <row r="155" spans="1:11" ht="15.75" customHeight="1">
      <c r="A155" s="333" t="s">
        <v>103</v>
      </c>
      <c r="B155" s="343" t="s">
        <v>169</v>
      </c>
      <c r="C155" s="302" t="s">
        <v>170</v>
      </c>
      <c r="D155" s="34" t="s">
        <v>75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07">
        <v>0</v>
      </c>
      <c r="K155" s="207">
        <v>0</v>
      </c>
    </row>
    <row r="156" spans="1:11" ht="15.75" customHeight="1">
      <c r="A156" s="334"/>
      <c r="B156" s="344"/>
      <c r="C156" s="336"/>
      <c r="D156" s="34" t="s">
        <v>4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07">
        <v>0</v>
      </c>
      <c r="K156" s="207">
        <v>0</v>
      </c>
    </row>
    <row r="157" spans="1:11" ht="15.75" customHeight="1">
      <c r="A157" s="334"/>
      <c r="B157" s="344"/>
      <c r="C157" s="336"/>
      <c r="D157" s="35" t="s">
        <v>5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07">
        <v>0</v>
      </c>
      <c r="K157" s="207">
        <v>0</v>
      </c>
    </row>
    <row r="158" spans="1:11" ht="15.75" customHeight="1">
      <c r="A158" s="334"/>
      <c r="B158" s="344"/>
      <c r="C158" s="336"/>
      <c r="D158" s="34" t="s">
        <v>43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07">
        <v>0</v>
      </c>
      <c r="K158" s="207">
        <v>0</v>
      </c>
    </row>
    <row r="159" spans="1:11" ht="15.75" customHeight="1">
      <c r="A159" s="335"/>
      <c r="B159" s="345"/>
      <c r="C159" s="303"/>
      <c r="D159" s="34" t="s">
        <v>6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07">
        <v>0</v>
      </c>
      <c r="K159" s="207">
        <v>0</v>
      </c>
    </row>
    <row r="160" spans="1:11" s="61" customFormat="1" ht="15.75" customHeight="1">
      <c r="A160" s="341" t="s">
        <v>105</v>
      </c>
      <c r="B160" s="346" t="s">
        <v>171</v>
      </c>
      <c r="C160" s="294" t="s">
        <v>62</v>
      </c>
      <c r="D160" s="34" t="s">
        <v>75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6">
        <f>J163</f>
        <v>1678.47423</v>
      </c>
      <c r="K160" s="206">
        <f>K163</f>
        <v>1100.15059</v>
      </c>
    </row>
    <row r="161" spans="1:11" s="61" customFormat="1" ht="15.75" customHeight="1">
      <c r="A161" s="341"/>
      <c r="B161" s="346"/>
      <c r="C161" s="294"/>
      <c r="D161" s="34" t="s">
        <v>4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07">
        <v>0</v>
      </c>
      <c r="K161" s="207">
        <v>0</v>
      </c>
    </row>
    <row r="162" spans="1:11" s="61" customFormat="1" ht="15.75" customHeight="1">
      <c r="A162" s="341"/>
      <c r="B162" s="346"/>
      <c r="C162" s="294"/>
      <c r="D162" s="35" t="s">
        <v>5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07">
        <v>0</v>
      </c>
      <c r="K162" s="207">
        <v>0</v>
      </c>
    </row>
    <row r="163" spans="1:11" s="61" customFormat="1" ht="15.75" customHeight="1">
      <c r="A163" s="341"/>
      <c r="B163" s="346"/>
      <c r="C163" s="294"/>
      <c r="D163" s="34" t="s">
        <v>43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07">
        <v>1678.47423</v>
      </c>
      <c r="K163" s="207">
        <v>1100.15059</v>
      </c>
    </row>
    <row r="164" spans="1:11" s="61" customFormat="1" ht="15.75" customHeight="1">
      <c r="A164" s="341"/>
      <c r="B164" s="346"/>
      <c r="C164" s="294"/>
      <c r="D164" s="34" t="s">
        <v>6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07">
        <v>0</v>
      </c>
      <c r="K164" s="207">
        <v>0</v>
      </c>
    </row>
    <row r="165" spans="1:11" s="28" customFormat="1" ht="20.25" customHeight="1" hidden="1">
      <c r="A165" s="341"/>
      <c r="B165" s="285"/>
      <c r="C165" s="294"/>
      <c r="D165" s="34" t="s">
        <v>75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6">
        <f>J168</f>
        <v>1174.931961</v>
      </c>
      <c r="K165" s="206">
        <v>100</v>
      </c>
    </row>
    <row r="166" spans="1:11" s="28" customFormat="1" ht="36" customHeight="1" hidden="1">
      <c r="A166" s="341"/>
      <c r="B166" s="285"/>
      <c r="C166" s="294"/>
      <c r="D166" s="34" t="s">
        <v>4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07">
        <v>839.237115</v>
      </c>
      <c r="K166" s="207">
        <v>0</v>
      </c>
    </row>
    <row r="167" spans="1:11" s="28" customFormat="1" ht="18.75" customHeight="1" hidden="1">
      <c r="A167" s="341"/>
      <c r="B167" s="285"/>
      <c r="C167" s="294"/>
      <c r="D167" s="35" t="s">
        <v>5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07">
        <v>1007.084538</v>
      </c>
      <c r="K167" s="207">
        <v>-100</v>
      </c>
    </row>
    <row r="168" spans="1:11" s="28" customFormat="1" ht="25.5" customHeight="1" hidden="1">
      <c r="A168" s="341"/>
      <c r="B168" s="285"/>
      <c r="C168" s="294"/>
      <c r="D168" s="34" t="s">
        <v>43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07">
        <v>1174.931961</v>
      </c>
      <c r="K168" s="207">
        <v>-200</v>
      </c>
    </row>
    <row r="169" spans="1:11" s="28" customFormat="1" ht="28.5" customHeight="1" hidden="1">
      <c r="A169" s="341"/>
      <c r="B169" s="285"/>
      <c r="C169" s="294"/>
      <c r="D169" s="34" t="s">
        <v>6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07">
        <v>1342.779384</v>
      </c>
      <c r="K169" s="207">
        <v>-300</v>
      </c>
    </row>
    <row r="170" spans="1:11" s="28" customFormat="1" ht="15.75" customHeight="1">
      <c r="A170" s="333" t="s">
        <v>405</v>
      </c>
      <c r="B170" s="337" t="s">
        <v>412</v>
      </c>
      <c r="C170" s="302"/>
      <c r="D170" s="34" t="s">
        <v>75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6">
        <f>J173</f>
        <v>0</v>
      </c>
      <c r="K170" s="206">
        <f>K173</f>
        <v>2221.42498</v>
      </c>
    </row>
    <row r="171" spans="1:11" s="28" customFormat="1" ht="28.5" customHeight="1">
      <c r="A171" s="334"/>
      <c r="B171" s="338"/>
      <c r="C171" s="336"/>
      <c r="D171" s="34" t="s">
        <v>4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08">
        <v>0</v>
      </c>
      <c r="K171" s="208">
        <v>0</v>
      </c>
    </row>
    <row r="172" spans="1:11" s="28" customFormat="1" ht="28.5" customHeight="1">
      <c r="A172" s="334"/>
      <c r="B172" s="338"/>
      <c r="C172" s="336"/>
      <c r="D172" s="35" t="s">
        <v>5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08">
        <v>0</v>
      </c>
      <c r="K172" s="208">
        <v>0</v>
      </c>
    </row>
    <row r="173" spans="1:11" s="28" customFormat="1" ht="20.25" customHeight="1">
      <c r="A173" s="334"/>
      <c r="B173" s="338"/>
      <c r="C173" s="336"/>
      <c r="D173" s="34" t="s">
        <v>43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08">
        <v>0</v>
      </c>
      <c r="K173" s="208">
        <v>2221.42498</v>
      </c>
    </row>
    <row r="174" spans="1:11" s="28" customFormat="1" ht="21" customHeight="1">
      <c r="A174" s="335"/>
      <c r="B174" s="339"/>
      <c r="C174" s="303"/>
      <c r="D174" s="34" t="s">
        <v>6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08">
        <v>0</v>
      </c>
      <c r="K174" s="208">
        <v>0</v>
      </c>
    </row>
    <row r="175" spans="1:11" s="28" customFormat="1" ht="21" customHeight="1">
      <c r="A175" s="333" t="s">
        <v>430</v>
      </c>
      <c r="B175" s="337" t="s">
        <v>455</v>
      </c>
      <c r="C175" s="302"/>
      <c r="D175" s="34" t="s">
        <v>75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6">
        <f>J178</f>
        <v>0</v>
      </c>
      <c r="K175" s="206">
        <f>K178</f>
        <v>190</v>
      </c>
    </row>
    <row r="176" spans="1:11" s="28" customFormat="1" ht="21" customHeight="1">
      <c r="A176" s="334"/>
      <c r="B176" s="338"/>
      <c r="C176" s="336"/>
      <c r="D176" s="34" t="s">
        <v>4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08">
        <v>0</v>
      </c>
      <c r="K176" s="208">
        <v>0</v>
      </c>
    </row>
    <row r="177" spans="1:11" s="28" customFormat="1" ht="21" customHeight="1">
      <c r="A177" s="334"/>
      <c r="B177" s="338"/>
      <c r="C177" s="336"/>
      <c r="D177" s="35" t="s">
        <v>5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08">
        <v>0</v>
      </c>
      <c r="K177" s="208">
        <v>0</v>
      </c>
    </row>
    <row r="178" spans="1:11" s="28" customFormat="1" ht="21" customHeight="1">
      <c r="A178" s="334"/>
      <c r="B178" s="338"/>
      <c r="C178" s="336"/>
      <c r="D178" s="34" t="s">
        <v>43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08">
        <v>0</v>
      </c>
      <c r="K178" s="208">
        <v>190</v>
      </c>
    </row>
    <row r="179" spans="1:11" s="28" customFormat="1" ht="21" customHeight="1">
      <c r="A179" s="335"/>
      <c r="B179" s="339"/>
      <c r="C179" s="336"/>
      <c r="D179" s="34" t="s">
        <v>6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08">
        <v>0</v>
      </c>
      <c r="K179" s="208">
        <v>0</v>
      </c>
    </row>
    <row r="180" spans="1:11" s="28" customFormat="1" ht="21" customHeight="1">
      <c r="A180" s="333" t="s">
        <v>463</v>
      </c>
      <c r="B180" s="337" t="s">
        <v>458</v>
      </c>
      <c r="C180" s="336"/>
      <c r="D180" s="34" t="s">
        <v>75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6">
        <f>J183</f>
        <v>0</v>
      </c>
      <c r="K180" s="206">
        <v>999.999</v>
      </c>
    </row>
    <row r="181" spans="1:11" s="28" customFormat="1" ht="21" customHeight="1">
      <c r="A181" s="334"/>
      <c r="B181" s="338"/>
      <c r="C181" s="336"/>
      <c r="D181" s="34" t="s">
        <v>4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08">
        <v>0</v>
      </c>
      <c r="K181" s="208">
        <v>0</v>
      </c>
    </row>
    <row r="182" spans="1:11" s="28" customFormat="1" ht="21" customHeight="1">
      <c r="A182" s="334"/>
      <c r="B182" s="338"/>
      <c r="C182" s="336"/>
      <c r="D182" s="35" t="s">
        <v>5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08">
        <v>0</v>
      </c>
      <c r="K182" s="208">
        <v>0</v>
      </c>
    </row>
    <row r="183" spans="1:11" s="28" customFormat="1" ht="21" customHeight="1">
      <c r="A183" s="334"/>
      <c r="B183" s="338"/>
      <c r="C183" s="336"/>
      <c r="D183" s="34" t="s">
        <v>43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08">
        <v>0</v>
      </c>
      <c r="K183" s="208">
        <v>999.999</v>
      </c>
    </row>
    <row r="184" spans="1:11" s="28" customFormat="1" ht="21" customHeight="1">
      <c r="A184" s="335"/>
      <c r="B184" s="339"/>
      <c r="C184" s="336"/>
      <c r="D184" s="34" t="s">
        <v>6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08">
        <v>0</v>
      </c>
      <c r="K184" s="208">
        <v>0</v>
      </c>
    </row>
    <row r="185" spans="1:11" s="28" customFormat="1" ht="21" customHeight="1">
      <c r="A185" s="333" t="s">
        <v>466</v>
      </c>
      <c r="B185" s="337" t="s">
        <v>469</v>
      </c>
      <c r="C185" s="336"/>
      <c r="D185" s="34" t="s">
        <v>75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6">
        <f>J188</f>
        <v>0</v>
      </c>
      <c r="K185" s="206">
        <f>K188</f>
        <v>85</v>
      </c>
    </row>
    <row r="186" spans="1:11" s="28" customFormat="1" ht="33" customHeight="1">
      <c r="A186" s="334"/>
      <c r="B186" s="338"/>
      <c r="C186" s="336"/>
      <c r="D186" s="34" t="s">
        <v>4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08">
        <v>0</v>
      </c>
      <c r="K186" s="208">
        <v>0</v>
      </c>
    </row>
    <row r="187" spans="1:11" s="28" customFormat="1" ht="21" customHeight="1">
      <c r="A187" s="334"/>
      <c r="B187" s="338"/>
      <c r="C187" s="336"/>
      <c r="D187" s="35" t="s">
        <v>5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08">
        <v>0</v>
      </c>
      <c r="K187" s="208">
        <v>0</v>
      </c>
    </row>
    <row r="188" spans="1:11" s="28" customFormat="1" ht="21" customHeight="1">
      <c r="A188" s="334"/>
      <c r="B188" s="338"/>
      <c r="C188" s="336"/>
      <c r="D188" s="34" t="s">
        <v>43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08">
        <v>0</v>
      </c>
      <c r="K188" s="208">
        <v>85</v>
      </c>
    </row>
    <row r="189" spans="1:11" s="28" customFormat="1" ht="21.75" customHeight="1">
      <c r="A189" s="335"/>
      <c r="B189" s="339"/>
      <c r="C189" s="303"/>
      <c r="D189" s="34" t="s">
        <v>6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08">
        <v>0</v>
      </c>
      <c r="K189" s="208">
        <v>0</v>
      </c>
    </row>
    <row r="190" spans="1:12" ht="14.25" customHeight="1">
      <c r="A190" s="341" t="s">
        <v>70</v>
      </c>
      <c r="B190" s="347" t="s">
        <v>144</v>
      </c>
      <c r="C190" s="294" t="s">
        <v>62</v>
      </c>
      <c r="D190" s="52" t="s">
        <v>75</v>
      </c>
      <c r="E190" s="20">
        <v>1536.004</v>
      </c>
      <c r="F190" s="20">
        <v>1647.677</v>
      </c>
      <c r="G190" s="20">
        <v>495</v>
      </c>
      <c r="H190" s="20">
        <v>2276.2271</v>
      </c>
      <c r="I190" s="20">
        <v>2299.45654</v>
      </c>
      <c r="J190" s="206">
        <f>J200</f>
        <v>2223.16334</v>
      </c>
      <c r="K190" s="206">
        <f>K193</f>
        <v>0</v>
      </c>
      <c r="L190" s="54"/>
    </row>
    <row r="191" spans="1:11" ht="32.25" customHeight="1">
      <c r="A191" s="341"/>
      <c r="B191" s="347"/>
      <c r="C191" s="294"/>
      <c r="D191" s="52" t="s">
        <v>4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07">
        <v>0</v>
      </c>
      <c r="K191" s="207">
        <v>0</v>
      </c>
    </row>
    <row r="192" spans="1:11" ht="32.25" customHeight="1">
      <c r="A192" s="341"/>
      <c r="B192" s="347"/>
      <c r="C192" s="294"/>
      <c r="D192" s="52" t="s">
        <v>5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07">
        <v>0</v>
      </c>
      <c r="K192" s="207">
        <v>0</v>
      </c>
    </row>
    <row r="193" spans="1:11" ht="15.75" customHeight="1">
      <c r="A193" s="341"/>
      <c r="B193" s="347"/>
      <c r="C193" s="294"/>
      <c r="D193" s="52" t="s">
        <v>43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08">
        <f>J205+J210</f>
        <v>2223.16334</v>
      </c>
      <c r="K193" s="208">
        <v>0</v>
      </c>
    </row>
    <row r="194" spans="1:11" ht="18.75" customHeight="1">
      <c r="A194" s="341"/>
      <c r="B194" s="347"/>
      <c r="C194" s="294"/>
      <c r="D194" s="52" t="s">
        <v>6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07">
        <v>0</v>
      </c>
      <c r="K194" s="207">
        <v>0</v>
      </c>
    </row>
    <row r="195" spans="1:11" ht="18.75" customHeight="1">
      <c r="A195" s="333" t="s">
        <v>106</v>
      </c>
      <c r="B195" s="343" t="s">
        <v>139</v>
      </c>
      <c r="C195" s="302" t="s">
        <v>62</v>
      </c>
      <c r="D195" s="34" t="s">
        <v>75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4">
        <v>0</v>
      </c>
      <c r="K195" s="204">
        <v>0</v>
      </c>
    </row>
    <row r="196" spans="1:11" ht="18.75" customHeight="1">
      <c r="A196" s="334"/>
      <c r="B196" s="344"/>
      <c r="C196" s="336"/>
      <c r="D196" s="34" t="s">
        <v>4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07">
        <v>0</v>
      </c>
      <c r="K196" s="207">
        <v>0</v>
      </c>
    </row>
    <row r="197" spans="1:11" ht="18.75" customHeight="1">
      <c r="A197" s="334"/>
      <c r="B197" s="344"/>
      <c r="C197" s="336"/>
      <c r="D197" s="35" t="s">
        <v>5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07">
        <v>0</v>
      </c>
      <c r="K197" s="207">
        <v>0</v>
      </c>
    </row>
    <row r="198" spans="1:11" ht="18.75" customHeight="1">
      <c r="A198" s="334"/>
      <c r="B198" s="344"/>
      <c r="C198" s="336"/>
      <c r="D198" s="34" t="s">
        <v>43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08">
        <v>0</v>
      </c>
      <c r="K198" s="208">
        <v>0</v>
      </c>
    </row>
    <row r="199" spans="1:15" s="26" customFormat="1" ht="18.75" customHeight="1">
      <c r="A199" s="335"/>
      <c r="B199" s="345"/>
      <c r="C199" s="303"/>
      <c r="D199" s="34" t="s">
        <v>6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07">
        <v>0</v>
      </c>
      <c r="K199" s="207">
        <v>0</v>
      </c>
      <c r="L199" s="9"/>
      <c r="M199" s="9"/>
      <c r="N199" s="9"/>
      <c r="O199" s="9"/>
    </row>
    <row r="200" spans="1:11" ht="15.75" customHeight="1">
      <c r="A200" s="333" t="s">
        <v>107</v>
      </c>
      <c r="B200" s="343" t="s">
        <v>384</v>
      </c>
      <c r="C200" s="302" t="s">
        <v>62</v>
      </c>
      <c r="D200" s="34" t="s">
        <v>75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6">
        <f>J203</f>
        <v>2223.16334</v>
      </c>
      <c r="K200" s="206">
        <f>K203</f>
        <v>0</v>
      </c>
    </row>
    <row r="201" spans="1:11" ht="47.25">
      <c r="A201" s="334"/>
      <c r="B201" s="344"/>
      <c r="C201" s="336"/>
      <c r="D201" s="34" t="s">
        <v>4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07">
        <v>0</v>
      </c>
      <c r="K201" s="207">
        <v>0</v>
      </c>
    </row>
    <row r="202" spans="1:11" ht="31.5">
      <c r="A202" s="334"/>
      <c r="B202" s="344"/>
      <c r="C202" s="336"/>
      <c r="D202" s="35" t="s">
        <v>5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07">
        <v>0</v>
      </c>
      <c r="K202" s="207">
        <v>0</v>
      </c>
    </row>
    <row r="203" spans="1:11" ht="31.5">
      <c r="A203" s="334"/>
      <c r="B203" s="344"/>
      <c r="C203" s="336"/>
      <c r="D203" s="34" t="s">
        <v>43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07">
        <f>J205+J210</f>
        <v>2223.16334</v>
      </c>
      <c r="K203" s="207">
        <v>0</v>
      </c>
    </row>
    <row r="204" spans="1:11" ht="15.75">
      <c r="A204" s="335"/>
      <c r="B204" s="345"/>
      <c r="C204" s="336"/>
      <c r="D204" s="34" t="s">
        <v>6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07">
        <v>0</v>
      </c>
      <c r="K204" s="207">
        <v>0</v>
      </c>
    </row>
    <row r="205" spans="1:11" ht="15.75">
      <c r="A205" s="341" t="s">
        <v>330</v>
      </c>
      <c r="B205" s="342" t="s">
        <v>332</v>
      </c>
      <c r="C205" s="336"/>
      <c r="D205" s="34" t="s">
        <v>75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6">
        <f>J208</f>
        <v>990</v>
      </c>
      <c r="K205" s="206">
        <f>K208</f>
        <v>0</v>
      </c>
    </row>
    <row r="206" spans="1:11" ht="47.25">
      <c r="A206" s="341"/>
      <c r="B206" s="342"/>
      <c r="C206" s="336"/>
      <c r="D206" s="34" t="s">
        <v>4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07">
        <v>0</v>
      </c>
      <c r="K206" s="207">
        <v>0</v>
      </c>
    </row>
    <row r="207" spans="1:11" ht="31.5">
      <c r="A207" s="341"/>
      <c r="B207" s="342"/>
      <c r="C207" s="336"/>
      <c r="D207" s="35" t="s">
        <v>5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07">
        <v>0</v>
      </c>
      <c r="K207" s="207">
        <v>0</v>
      </c>
    </row>
    <row r="208" spans="1:11" ht="31.5">
      <c r="A208" s="341"/>
      <c r="B208" s="342"/>
      <c r="C208" s="336"/>
      <c r="D208" s="34" t="s">
        <v>43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07">
        <v>990</v>
      </c>
      <c r="K208" s="207">
        <v>0</v>
      </c>
    </row>
    <row r="209" spans="1:11" ht="15.75">
      <c r="A209" s="341"/>
      <c r="B209" s="342"/>
      <c r="C209" s="336"/>
      <c r="D209" s="34" t="s">
        <v>6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07">
        <v>0</v>
      </c>
      <c r="K209" s="207">
        <v>0</v>
      </c>
    </row>
    <row r="210" spans="1:11" ht="15.75">
      <c r="A210" s="341" t="s">
        <v>331</v>
      </c>
      <c r="B210" s="342" t="s">
        <v>333</v>
      </c>
      <c r="C210" s="336"/>
      <c r="D210" s="34" t="s">
        <v>75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6">
        <f>J213</f>
        <v>1233.16334</v>
      </c>
      <c r="K210" s="206">
        <f>K213</f>
        <v>0</v>
      </c>
    </row>
    <row r="211" spans="1:11" ht="47.25">
      <c r="A211" s="341"/>
      <c r="B211" s="342"/>
      <c r="C211" s="336"/>
      <c r="D211" s="34" t="s">
        <v>4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07">
        <v>0</v>
      </c>
      <c r="K211" s="207">
        <v>0</v>
      </c>
    </row>
    <row r="212" spans="1:11" ht="31.5">
      <c r="A212" s="341"/>
      <c r="B212" s="342"/>
      <c r="C212" s="336"/>
      <c r="D212" s="35" t="s">
        <v>5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07">
        <v>0</v>
      </c>
      <c r="K212" s="207">
        <v>0</v>
      </c>
    </row>
    <row r="213" spans="1:12" ht="31.5">
      <c r="A213" s="341"/>
      <c r="B213" s="342"/>
      <c r="C213" s="336"/>
      <c r="D213" s="34" t="s">
        <v>43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07">
        <v>1233.16334</v>
      </c>
      <c r="K213" s="236">
        <v>0</v>
      </c>
      <c r="L213" s="9"/>
    </row>
    <row r="214" spans="1:12" ht="15.75">
      <c r="A214" s="341"/>
      <c r="B214" s="342"/>
      <c r="C214" s="336"/>
      <c r="D214" s="34" t="s">
        <v>6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07">
        <v>0</v>
      </c>
      <c r="K214" s="236">
        <v>0</v>
      </c>
      <c r="L214" s="9"/>
    </row>
    <row r="215" spans="1:12" ht="14.25" customHeight="1">
      <c r="A215" s="333" t="s">
        <v>83</v>
      </c>
      <c r="B215" s="372" t="s">
        <v>245</v>
      </c>
      <c r="C215" s="336"/>
      <c r="D215" s="34" t="s">
        <v>75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6">
        <f>J218</f>
        <v>10718.15844</v>
      </c>
      <c r="K215" s="237">
        <f>K220</f>
        <v>4075.58326</v>
      </c>
      <c r="L215" s="212"/>
    </row>
    <row r="216" spans="1:12" ht="32.25" customHeight="1">
      <c r="A216" s="334"/>
      <c r="B216" s="373"/>
      <c r="C216" s="336"/>
      <c r="D216" s="34" t="s">
        <v>4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07">
        <v>0</v>
      </c>
      <c r="K216" s="236">
        <v>0</v>
      </c>
      <c r="L216" s="9"/>
    </row>
    <row r="217" spans="1:11" ht="32.25" customHeight="1">
      <c r="A217" s="334"/>
      <c r="B217" s="373"/>
      <c r="C217" s="336"/>
      <c r="D217" s="35" t="s">
        <v>5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07">
        <v>0</v>
      </c>
      <c r="K217" s="207">
        <v>0</v>
      </c>
    </row>
    <row r="218" spans="1:11" ht="15.75" customHeight="1">
      <c r="A218" s="334"/>
      <c r="B218" s="373"/>
      <c r="C218" s="336"/>
      <c r="D218" s="34" t="s">
        <v>43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07">
        <v>10718.15844</v>
      </c>
      <c r="K218" s="207">
        <f>K223</f>
        <v>4075.58326</v>
      </c>
    </row>
    <row r="219" spans="1:11" ht="66" customHeight="1">
      <c r="A219" s="335"/>
      <c r="B219" s="374"/>
      <c r="C219" s="336"/>
      <c r="D219" s="41" t="s">
        <v>6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07">
        <v>0</v>
      </c>
      <c r="K219" s="207">
        <v>0</v>
      </c>
    </row>
    <row r="220" spans="1:11" ht="21.75" customHeight="1">
      <c r="A220" s="341" t="s">
        <v>151</v>
      </c>
      <c r="B220" s="375" t="s">
        <v>198</v>
      </c>
      <c r="C220" s="336"/>
      <c r="D220" s="36" t="s">
        <v>75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6">
        <f>J223</f>
        <v>10718.15844</v>
      </c>
      <c r="K220" s="206">
        <f>K223</f>
        <v>4075.58326</v>
      </c>
    </row>
    <row r="221" spans="1:11" ht="28.5" customHeight="1">
      <c r="A221" s="341"/>
      <c r="B221" s="375"/>
      <c r="C221" s="336"/>
      <c r="D221" s="36" t="s">
        <v>4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07">
        <v>0</v>
      </c>
      <c r="K221" s="207">
        <v>0</v>
      </c>
    </row>
    <row r="222" spans="1:11" ht="28.5" customHeight="1">
      <c r="A222" s="341"/>
      <c r="B222" s="375"/>
      <c r="C222" s="336"/>
      <c r="D222" s="36" t="s">
        <v>5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07">
        <v>0</v>
      </c>
      <c r="K222" s="207">
        <v>0</v>
      </c>
    </row>
    <row r="223" spans="1:11" ht="27.75" customHeight="1">
      <c r="A223" s="341"/>
      <c r="B223" s="375"/>
      <c r="C223" s="336"/>
      <c r="D223" s="36" t="s">
        <v>43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07">
        <f>J218</f>
        <v>10718.15844</v>
      </c>
      <c r="K223" s="207">
        <v>4075.58326</v>
      </c>
    </row>
    <row r="224" spans="1:11" ht="26.25" customHeight="1">
      <c r="A224" s="341"/>
      <c r="B224" s="375"/>
      <c r="C224" s="303"/>
      <c r="D224" s="36" t="s">
        <v>6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07">
        <v>0</v>
      </c>
      <c r="K224" s="207">
        <v>0</v>
      </c>
    </row>
    <row r="225" spans="1:12" s="28" customFormat="1" ht="14.25" customHeight="1">
      <c r="A225" s="332" t="s">
        <v>213</v>
      </c>
      <c r="B225" s="351" t="s">
        <v>246</v>
      </c>
      <c r="C225" s="294" t="s">
        <v>370</v>
      </c>
      <c r="D225" s="36" t="s">
        <v>75</v>
      </c>
      <c r="E225" s="23">
        <v>0</v>
      </c>
      <c r="F225" s="23">
        <v>0</v>
      </c>
      <c r="G225" s="20">
        <v>0</v>
      </c>
      <c r="H225" s="23">
        <v>0</v>
      </c>
      <c r="I225" s="20">
        <v>0</v>
      </c>
      <c r="J225" s="204">
        <f>J228</f>
        <v>38957.275850000005</v>
      </c>
      <c r="K225" s="206">
        <v>55476.69323</v>
      </c>
      <c r="L225" s="92"/>
    </row>
    <row r="226" spans="1:11" s="28" customFormat="1" ht="32.25" customHeight="1">
      <c r="A226" s="332"/>
      <c r="B226" s="351"/>
      <c r="C226" s="294"/>
      <c r="D226" s="84" t="s">
        <v>4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08">
        <v>0</v>
      </c>
      <c r="K226" s="207">
        <v>0</v>
      </c>
    </row>
    <row r="227" spans="1:11" s="28" customFormat="1" ht="32.25" customHeight="1">
      <c r="A227" s="332"/>
      <c r="B227" s="351"/>
      <c r="C227" s="294"/>
      <c r="D227" s="36" t="s">
        <v>5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08">
        <v>0</v>
      </c>
      <c r="K227" s="207">
        <v>0</v>
      </c>
    </row>
    <row r="228" spans="1:11" s="28" customFormat="1" ht="15.75" customHeight="1">
      <c r="A228" s="332"/>
      <c r="B228" s="351"/>
      <c r="C228" s="294"/>
      <c r="D228" s="36" t="s">
        <v>43</v>
      </c>
      <c r="E228" s="24">
        <v>0</v>
      </c>
      <c r="F228" s="24">
        <v>0</v>
      </c>
      <c r="G228" s="22">
        <v>0</v>
      </c>
      <c r="H228" s="24">
        <v>0</v>
      </c>
      <c r="I228" s="22">
        <v>0</v>
      </c>
      <c r="J228" s="208">
        <f>J230+J240+J245+J250+J255+J260+J265+J270+J275+J285</f>
        <v>38957.275850000005</v>
      </c>
      <c r="K228" s="207">
        <f>K225</f>
        <v>55476.69323</v>
      </c>
    </row>
    <row r="229" spans="1:11" s="28" customFormat="1" ht="63.75" customHeight="1">
      <c r="A229" s="332"/>
      <c r="B229" s="351"/>
      <c r="C229" s="294"/>
      <c r="D229" s="36" t="s">
        <v>6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08">
        <v>0</v>
      </c>
      <c r="K229" s="207">
        <v>0</v>
      </c>
    </row>
    <row r="230" spans="1:11" ht="30" customHeight="1">
      <c r="A230" s="341" t="s">
        <v>214</v>
      </c>
      <c r="B230" s="346" t="s">
        <v>153</v>
      </c>
      <c r="C230" s="294"/>
      <c r="D230" s="36" t="s">
        <v>75</v>
      </c>
      <c r="E230" s="23">
        <v>0</v>
      </c>
      <c r="F230" s="23">
        <v>0</v>
      </c>
      <c r="G230" s="20">
        <v>0</v>
      </c>
      <c r="H230" s="23">
        <v>0</v>
      </c>
      <c r="I230" s="20">
        <v>0</v>
      </c>
      <c r="J230" s="204">
        <f>J233</f>
        <v>792.744</v>
      </c>
      <c r="K230" s="206">
        <f>K233</f>
        <v>1020.88072</v>
      </c>
    </row>
    <row r="231" spans="1:11" ht="60.75" customHeight="1">
      <c r="A231" s="341"/>
      <c r="B231" s="346"/>
      <c r="C231" s="294"/>
      <c r="D231" s="84" t="s">
        <v>4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08">
        <v>0</v>
      </c>
      <c r="K231" s="207">
        <v>0</v>
      </c>
    </row>
    <row r="232" spans="1:11" ht="30" customHeight="1">
      <c r="A232" s="341"/>
      <c r="B232" s="346"/>
      <c r="C232" s="294"/>
      <c r="D232" s="36" t="s">
        <v>5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08">
        <v>0</v>
      </c>
      <c r="K232" s="207">
        <v>0</v>
      </c>
    </row>
    <row r="233" spans="1:11" ht="30" customHeight="1">
      <c r="A233" s="341"/>
      <c r="B233" s="346"/>
      <c r="C233" s="294"/>
      <c r="D233" s="36" t="s">
        <v>43</v>
      </c>
      <c r="E233" s="24">
        <v>0</v>
      </c>
      <c r="F233" s="24">
        <v>0</v>
      </c>
      <c r="G233" s="22">
        <v>0</v>
      </c>
      <c r="H233" s="24">
        <v>0</v>
      </c>
      <c r="I233" s="22">
        <v>0</v>
      </c>
      <c r="J233" s="208">
        <v>792.744</v>
      </c>
      <c r="K233" s="207">
        <v>1020.88072</v>
      </c>
    </row>
    <row r="234" spans="1:11" ht="30" customHeight="1">
      <c r="A234" s="341"/>
      <c r="B234" s="346"/>
      <c r="C234" s="294"/>
      <c r="D234" s="36" t="s">
        <v>6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08">
        <v>0</v>
      </c>
      <c r="K234" s="207">
        <v>0</v>
      </c>
    </row>
    <row r="235" spans="1:11" ht="15.75">
      <c r="A235" s="341" t="s">
        <v>278</v>
      </c>
      <c r="B235" s="346" t="s">
        <v>358</v>
      </c>
      <c r="C235" s="294"/>
      <c r="D235" s="36" t="s">
        <v>75</v>
      </c>
      <c r="E235" s="23">
        <v>0</v>
      </c>
      <c r="F235" s="23">
        <v>0</v>
      </c>
      <c r="G235" s="20">
        <v>0</v>
      </c>
      <c r="H235" s="23">
        <v>0</v>
      </c>
      <c r="I235" s="20">
        <v>0</v>
      </c>
      <c r="J235" s="204">
        <v>0</v>
      </c>
      <c r="K235" s="206">
        <f>K238</f>
        <v>2453.92872</v>
      </c>
    </row>
    <row r="236" spans="1:11" ht="47.25">
      <c r="A236" s="341"/>
      <c r="B236" s="346"/>
      <c r="C236" s="294"/>
      <c r="D236" s="84" t="s">
        <v>4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08">
        <v>0</v>
      </c>
      <c r="K236" s="207">
        <v>0</v>
      </c>
    </row>
    <row r="237" spans="1:11" ht="31.5">
      <c r="A237" s="341"/>
      <c r="B237" s="346"/>
      <c r="C237" s="294"/>
      <c r="D237" s="36" t="s">
        <v>5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08">
        <v>0</v>
      </c>
      <c r="K237" s="207">
        <v>0</v>
      </c>
    </row>
    <row r="238" spans="1:11" ht="31.5">
      <c r="A238" s="341"/>
      <c r="B238" s="346"/>
      <c r="C238" s="294"/>
      <c r="D238" s="36" t="s">
        <v>43</v>
      </c>
      <c r="E238" s="24">
        <v>0</v>
      </c>
      <c r="F238" s="24">
        <v>0</v>
      </c>
      <c r="G238" s="22">
        <v>0</v>
      </c>
      <c r="H238" s="24">
        <v>0</v>
      </c>
      <c r="I238" s="22">
        <v>0</v>
      </c>
      <c r="J238" s="208">
        <v>0</v>
      </c>
      <c r="K238" s="207">
        <v>2453.92872</v>
      </c>
    </row>
    <row r="239" spans="1:11" ht="21.75" customHeight="1">
      <c r="A239" s="341"/>
      <c r="B239" s="346"/>
      <c r="C239" s="294"/>
      <c r="D239" s="36" t="s">
        <v>6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08">
        <v>634.1952</v>
      </c>
      <c r="K239" s="207">
        <v>0</v>
      </c>
    </row>
    <row r="240" spans="1:11" ht="15.75" customHeight="1">
      <c r="A240" s="341" t="s">
        <v>279</v>
      </c>
      <c r="B240" s="365" t="s">
        <v>423</v>
      </c>
      <c r="C240" s="302"/>
      <c r="D240" s="36" t="s">
        <v>75</v>
      </c>
      <c r="E240" s="23">
        <v>0</v>
      </c>
      <c r="F240" s="23">
        <v>0</v>
      </c>
      <c r="G240" s="20">
        <v>0</v>
      </c>
      <c r="H240" s="23">
        <v>0</v>
      </c>
      <c r="I240" s="20">
        <v>0</v>
      </c>
      <c r="J240" s="204">
        <f>J243</f>
        <v>1103.911</v>
      </c>
      <c r="K240" s="206">
        <f>K243</f>
        <v>1758.79772</v>
      </c>
    </row>
    <row r="241" spans="1:11" ht="47.25">
      <c r="A241" s="341"/>
      <c r="B241" s="365"/>
      <c r="C241" s="336"/>
      <c r="D241" s="84" t="s">
        <v>4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08">
        <v>0</v>
      </c>
      <c r="K241" s="207">
        <v>0</v>
      </c>
    </row>
    <row r="242" spans="1:11" ht="31.5">
      <c r="A242" s="341"/>
      <c r="B242" s="365"/>
      <c r="C242" s="336"/>
      <c r="D242" s="36" t="s">
        <v>5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08">
        <v>0</v>
      </c>
      <c r="K242" s="207">
        <v>0</v>
      </c>
    </row>
    <row r="243" spans="1:11" ht="31.5">
      <c r="A243" s="341"/>
      <c r="B243" s="365"/>
      <c r="C243" s="336"/>
      <c r="D243" s="36" t="s">
        <v>43</v>
      </c>
      <c r="E243" s="24">
        <v>0</v>
      </c>
      <c r="F243" s="24">
        <v>0</v>
      </c>
      <c r="G243" s="22">
        <v>0</v>
      </c>
      <c r="H243" s="24">
        <v>0</v>
      </c>
      <c r="I243" s="22">
        <v>0</v>
      </c>
      <c r="J243" s="208">
        <v>1103.911</v>
      </c>
      <c r="K243" s="207">
        <v>1758.79772</v>
      </c>
    </row>
    <row r="244" spans="1:11" ht="15.75">
      <c r="A244" s="341"/>
      <c r="B244" s="365"/>
      <c r="C244" s="303"/>
      <c r="D244" s="36" t="s">
        <v>6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08">
        <v>0</v>
      </c>
      <c r="K244" s="207">
        <v>0</v>
      </c>
    </row>
    <row r="245" spans="1:11" ht="24" customHeight="1">
      <c r="A245" s="341" t="s">
        <v>280</v>
      </c>
      <c r="B245" s="365" t="s">
        <v>154</v>
      </c>
      <c r="C245" s="302" t="s">
        <v>261</v>
      </c>
      <c r="D245" s="36" t="s">
        <v>75</v>
      </c>
      <c r="E245" s="23">
        <v>0</v>
      </c>
      <c r="F245" s="23">
        <v>0</v>
      </c>
      <c r="G245" s="20">
        <v>0</v>
      </c>
      <c r="H245" s="23">
        <v>0</v>
      </c>
      <c r="I245" s="20">
        <v>0</v>
      </c>
      <c r="J245" s="204">
        <f>J248</f>
        <v>894.297</v>
      </c>
      <c r="K245" s="206">
        <f>K248</f>
        <v>1503.75849</v>
      </c>
    </row>
    <row r="246" spans="1:11" ht="47.25">
      <c r="A246" s="341"/>
      <c r="B246" s="365"/>
      <c r="C246" s="336"/>
      <c r="D246" s="84" t="s">
        <v>4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08">
        <v>0</v>
      </c>
      <c r="K246" s="207">
        <v>0</v>
      </c>
    </row>
    <row r="247" spans="1:11" ht="31.5">
      <c r="A247" s="341"/>
      <c r="B247" s="365"/>
      <c r="C247" s="336"/>
      <c r="D247" s="36" t="s">
        <v>5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08">
        <v>0</v>
      </c>
      <c r="K247" s="207">
        <v>0</v>
      </c>
    </row>
    <row r="248" spans="1:11" ht="31.5">
      <c r="A248" s="341"/>
      <c r="B248" s="365"/>
      <c r="C248" s="336"/>
      <c r="D248" s="36" t="s">
        <v>43</v>
      </c>
      <c r="E248" s="24">
        <v>0</v>
      </c>
      <c r="F248" s="24">
        <v>0</v>
      </c>
      <c r="G248" s="22">
        <v>0</v>
      </c>
      <c r="H248" s="24">
        <v>0</v>
      </c>
      <c r="I248" s="22">
        <v>0</v>
      </c>
      <c r="J248" s="208">
        <v>894.297</v>
      </c>
      <c r="K248" s="207">
        <v>1503.75849</v>
      </c>
    </row>
    <row r="249" spans="1:11" ht="15.75">
      <c r="A249" s="341"/>
      <c r="B249" s="365"/>
      <c r="C249" s="336"/>
      <c r="D249" s="36" t="s">
        <v>6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08">
        <v>0</v>
      </c>
      <c r="K249" s="207">
        <v>0</v>
      </c>
    </row>
    <row r="250" spans="1:11" ht="15.75">
      <c r="A250" s="341" t="s">
        <v>281</v>
      </c>
      <c r="B250" s="365" t="s">
        <v>88</v>
      </c>
      <c r="C250" s="336"/>
      <c r="D250" s="36" t="s">
        <v>75</v>
      </c>
      <c r="E250" s="23">
        <v>0</v>
      </c>
      <c r="F250" s="23">
        <v>0</v>
      </c>
      <c r="G250" s="20">
        <v>0</v>
      </c>
      <c r="H250" s="23">
        <v>0</v>
      </c>
      <c r="I250" s="20">
        <v>0</v>
      </c>
      <c r="J250" s="204">
        <f>J253</f>
        <v>1717.555</v>
      </c>
      <c r="K250" s="206">
        <f>K253</f>
        <v>1136.57872</v>
      </c>
    </row>
    <row r="251" spans="1:11" ht="47.25">
      <c r="A251" s="341"/>
      <c r="B251" s="365"/>
      <c r="C251" s="336"/>
      <c r="D251" s="84" t="s">
        <v>4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08">
        <v>0</v>
      </c>
      <c r="K251" s="207">
        <v>0</v>
      </c>
    </row>
    <row r="252" spans="1:11" ht="31.5">
      <c r="A252" s="341"/>
      <c r="B252" s="365"/>
      <c r="C252" s="336"/>
      <c r="D252" s="36" t="s">
        <v>5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08">
        <v>0</v>
      </c>
      <c r="K252" s="207">
        <v>0</v>
      </c>
    </row>
    <row r="253" spans="1:11" ht="31.5">
      <c r="A253" s="341"/>
      <c r="B253" s="365"/>
      <c r="C253" s="336"/>
      <c r="D253" s="36" t="s">
        <v>43</v>
      </c>
      <c r="E253" s="24">
        <v>0</v>
      </c>
      <c r="F253" s="24">
        <v>0</v>
      </c>
      <c r="G253" s="22">
        <v>0</v>
      </c>
      <c r="H253" s="24">
        <v>0</v>
      </c>
      <c r="I253" s="22">
        <v>0</v>
      </c>
      <c r="J253" s="208">
        <v>1717.555</v>
      </c>
      <c r="K253" s="207">
        <v>1136.57872</v>
      </c>
    </row>
    <row r="254" spans="1:11" ht="78" customHeight="1">
      <c r="A254" s="341"/>
      <c r="B254" s="365"/>
      <c r="C254" s="336"/>
      <c r="D254" s="36" t="s">
        <v>6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08">
        <v>0</v>
      </c>
      <c r="K254" s="207">
        <v>0</v>
      </c>
    </row>
    <row r="255" spans="1:11" ht="15.75" customHeight="1">
      <c r="A255" s="341" t="s">
        <v>282</v>
      </c>
      <c r="B255" s="365" t="s">
        <v>404</v>
      </c>
      <c r="C255" s="336"/>
      <c r="D255" s="36" t="s">
        <v>75</v>
      </c>
      <c r="E255" s="23">
        <v>0</v>
      </c>
      <c r="F255" s="23">
        <v>0</v>
      </c>
      <c r="G255" s="20">
        <v>0</v>
      </c>
      <c r="H255" s="23">
        <v>0</v>
      </c>
      <c r="I255" s="20">
        <v>0</v>
      </c>
      <c r="J255" s="204">
        <f>J258</f>
        <v>1981.049</v>
      </c>
      <c r="K255" s="206">
        <f>K258</f>
        <v>2018.18672</v>
      </c>
    </row>
    <row r="256" spans="1:11" ht="47.25">
      <c r="A256" s="341"/>
      <c r="B256" s="365"/>
      <c r="C256" s="336"/>
      <c r="D256" s="84" t="s">
        <v>4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08">
        <v>0</v>
      </c>
      <c r="K256" s="207">
        <v>0</v>
      </c>
    </row>
    <row r="257" spans="1:11" ht="31.5">
      <c r="A257" s="341"/>
      <c r="B257" s="365"/>
      <c r="C257" s="336"/>
      <c r="D257" s="36" t="s">
        <v>5</v>
      </c>
      <c r="E257" s="22">
        <v>0</v>
      </c>
      <c r="F257" s="22">
        <v>0</v>
      </c>
      <c r="G257" s="22">
        <v>0</v>
      </c>
      <c r="H257" s="22">
        <v>0</v>
      </c>
      <c r="I257" s="22">
        <v>0</v>
      </c>
      <c r="J257" s="208">
        <v>0</v>
      </c>
      <c r="K257" s="207">
        <v>0</v>
      </c>
    </row>
    <row r="258" spans="1:11" ht="31.5">
      <c r="A258" s="341"/>
      <c r="B258" s="365"/>
      <c r="C258" s="336"/>
      <c r="D258" s="36" t="s">
        <v>43</v>
      </c>
      <c r="E258" s="24">
        <v>0</v>
      </c>
      <c r="F258" s="24">
        <v>0</v>
      </c>
      <c r="G258" s="22">
        <v>0</v>
      </c>
      <c r="H258" s="24">
        <v>0</v>
      </c>
      <c r="I258" s="22">
        <v>0</v>
      </c>
      <c r="J258" s="208">
        <v>1981.049</v>
      </c>
      <c r="K258" s="207">
        <v>2018.18672</v>
      </c>
    </row>
    <row r="259" spans="1:11" ht="15.75">
      <c r="A259" s="341"/>
      <c r="B259" s="365"/>
      <c r="C259" s="336"/>
      <c r="D259" s="36" t="s">
        <v>6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08">
        <v>0</v>
      </c>
      <c r="K259" s="207">
        <v>0</v>
      </c>
    </row>
    <row r="260" spans="1:11" ht="15.75">
      <c r="A260" s="341" t="s">
        <v>283</v>
      </c>
      <c r="B260" s="365" t="s">
        <v>401</v>
      </c>
      <c r="C260" s="336"/>
      <c r="D260" s="36" t="s">
        <v>75</v>
      </c>
      <c r="E260" s="23">
        <v>0</v>
      </c>
      <c r="F260" s="23">
        <v>0</v>
      </c>
      <c r="G260" s="20">
        <v>0</v>
      </c>
      <c r="H260" s="23">
        <v>0</v>
      </c>
      <c r="I260" s="20">
        <v>0</v>
      </c>
      <c r="J260" s="204">
        <f>J263</f>
        <v>2469.087</v>
      </c>
      <c r="K260" s="206">
        <f>K263</f>
        <v>2197.9117</v>
      </c>
    </row>
    <row r="261" spans="1:11" ht="57.75" customHeight="1">
      <c r="A261" s="341"/>
      <c r="B261" s="365"/>
      <c r="C261" s="336"/>
      <c r="D261" s="84" t="s">
        <v>4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08">
        <v>0</v>
      </c>
      <c r="K261" s="207">
        <v>0</v>
      </c>
    </row>
    <row r="262" spans="1:11" ht="36" customHeight="1">
      <c r="A262" s="341"/>
      <c r="B262" s="365"/>
      <c r="C262" s="336"/>
      <c r="D262" s="36" t="s">
        <v>5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08">
        <v>0</v>
      </c>
      <c r="K262" s="207">
        <v>0</v>
      </c>
    </row>
    <row r="263" spans="1:11" ht="24.75" customHeight="1">
      <c r="A263" s="341"/>
      <c r="B263" s="365"/>
      <c r="C263" s="336"/>
      <c r="D263" s="36" t="s">
        <v>43</v>
      </c>
      <c r="E263" s="24">
        <v>0</v>
      </c>
      <c r="F263" s="24">
        <v>0</v>
      </c>
      <c r="G263" s="22">
        <v>0</v>
      </c>
      <c r="H263" s="24">
        <v>0</v>
      </c>
      <c r="I263" s="22">
        <v>0</v>
      </c>
      <c r="J263" s="208">
        <v>2469.087</v>
      </c>
      <c r="K263" s="207">
        <f>2197.9117</f>
        <v>2197.9117</v>
      </c>
    </row>
    <row r="264" spans="1:11" ht="22.5" customHeight="1">
      <c r="A264" s="341"/>
      <c r="B264" s="365"/>
      <c r="C264" s="303"/>
      <c r="D264" s="36" t="s">
        <v>6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08">
        <v>0</v>
      </c>
      <c r="K264" s="207">
        <v>0</v>
      </c>
    </row>
    <row r="265" spans="1:11" ht="15.75" customHeight="1">
      <c r="A265" s="341" t="s">
        <v>284</v>
      </c>
      <c r="B265" s="365" t="s">
        <v>89</v>
      </c>
      <c r="C265" s="294" t="s">
        <v>261</v>
      </c>
      <c r="D265" s="36" t="s">
        <v>75</v>
      </c>
      <c r="E265" s="23">
        <v>0</v>
      </c>
      <c r="F265" s="23">
        <v>0</v>
      </c>
      <c r="G265" s="20">
        <v>0</v>
      </c>
      <c r="H265" s="23">
        <v>0</v>
      </c>
      <c r="I265" s="20">
        <v>0</v>
      </c>
      <c r="J265" s="204">
        <f>J268</f>
        <v>1846.333</v>
      </c>
      <c r="K265" s="206">
        <f>K268</f>
        <v>1556.853</v>
      </c>
    </row>
    <row r="266" spans="1:11" ht="47.25">
      <c r="A266" s="341"/>
      <c r="B266" s="365"/>
      <c r="C266" s="294"/>
      <c r="D266" s="84" t="s">
        <v>4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08">
        <v>0</v>
      </c>
      <c r="K266" s="207">
        <v>0</v>
      </c>
    </row>
    <row r="267" spans="1:11" ht="31.5">
      <c r="A267" s="341"/>
      <c r="B267" s="365"/>
      <c r="C267" s="294"/>
      <c r="D267" s="36" t="s">
        <v>5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08">
        <v>0</v>
      </c>
      <c r="K267" s="207">
        <v>0</v>
      </c>
    </row>
    <row r="268" spans="1:11" ht="31.5">
      <c r="A268" s="341"/>
      <c r="B268" s="365"/>
      <c r="C268" s="294"/>
      <c r="D268" s="36" t="s">
        <v>43</v>
      </c>
      <c r="E268" s="24">
        <v>0</v>
      </c>
      <c r="F268" s="24">
        <v>0</v>
      </c>
      <c r="G268" s="22">
        <v>0</v>
      </c>
      <c r="H268" s="24">
        <v>0</v>
      </c>
      <c r="I268" s="22">
        <v>0</v>
      </c>
      <c r="J268" s="208">
        <v>1846.333</v>
      </c>
      <c r="K268" s="207">
        <v>1556.853</v>
      </c>
    </row>
    <row r="269" spans="1:11" ht="15.75">
      <c r="A269" s="341"/>
      <c r="B269" s="365"/>
      <c r="C269" s="294"/>
      <c r="D269" s="36" t="s">
        <v>6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08">
        <v>0</v>
      </c>
      <c r="K269" s="207">
        <v>0</v>
      </c>
    </row>
    <row r="270" spans="1:11" ht="15.75" customHeight="1">
      <c r="A270" s="341" t="s">
        <v>285</v>
      </c>
      <c r="B270" s="365" t="s">
        <v>424</v>
      </c>
      <c r="C270" s="294"/>
      <c r="D270" s="36" t="s">
        <v>75</v>
      </c>
      <c r="E270" s="23">
        <v>0</v>
      </c>
      <c r="F270" s="23">
        <v>0</v>
      </c>
      <c r="G270" s="20">
        <v>0</v>
      </c>
      <c r="H270" s="23">
        <v>0</v>
      </c>
      <c r="I270" s="20">
        <v>0</v>
      </c>
      <c r="J270" s="204">
        <f>J273</f>
        <v>1951.2</v>
      </c>
      <c r="K270" s="206">
        <f>K273</f>
        <v>1916.52895</v>
      </c>
    </row>
    <row r="271" spans="1:11" ht="47.25">
      <c r="A271" s="341"/>
      <c r="B271" s="365"/>
      <c r="C271" s="294"/>
      <c r="D271" s="84" t="s">
        <v>4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08">
        <v>0</v>
      </c>
      <c r="K271" s="207">
        <v>0</v>
      </c>
    </row>
    <row r="272" spans="1:11" ht="31.5">
      <c r="A272" s="341"/>
      <c r="B272" s="365"/>
      <c r="C272" s="294"/>
      <c r="D272" s="36" t="s">
        <v>5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08">
        <v>0</v>
      </c>
      <c r="K272" s="207">
        <v>0</v>
      </c>
    </row>
    <row r="273" spans="1:11" ht="31.5">
      <c r="A273" s="341"/>
      <c r="B273" s="365"/>
      <c r="C273" s="294"/>
      <c r="D273" s="36" t="s">
        <v>43</v>
      </c>
      <c r="E273" s="24">
        <v>0</v>
      </c>
      <c r="F273" s="24">
        <v>0</v>
      </c>
      <c r="G273" s="22">
        <v>0</v>
      </c>
      <c r="H273" s="24">
        <v>0</v>
      </c>
      <c r="I273" s="22">
        <v>0</v>
      </c>
      <c r="J273" s="208">
        <v>1951.2</v>
      </c>
      <c r="K273" s="207">
        <v>1916.52895</v>
      </c>
    </row>
    <row r="274" spans="1:11" ht="15.75">
      <c r="A274" s="341"/>
      <c r="B274" s="365"/>
      <c r="C274" s="294"/>
      <c r="D274" s="36" t="s">
        <v>6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08">
        <v>0</v>
      </c>
      <c r="K274" s="207">
        <v>0</v>
      </c>
    </row>
    <row r="275" spans="1:11" ht="24.75" customHeight="1">
      <c r="A275" s="341" t="s">
        <v>286</v>
      </c>
      <c r="B275" s="365" t="s">
        <v>324</v>
      </c>
      <c r="C275" s="294"/>
      <c r="D275" s="36" t="s">
        <v>75</v>
      </c>
      <c r="E275" s="23">
        <v>0</v>
      </c>
      <c r="F275" s="23">
        <v>0</v>
      </c>
      <c r="G275" s="20">
        <v>0</v>
      </c>
      <c r="H275" s="23">
        <v>0</v>
      </c>
      <c r="I275" s="20">
        <v>0</v>
      </c>
      <c r="J275" s="204">
        <f>J278</f>
        <v>3215.48812</v>
      </c>
      <c r="K275" s="206">
        <f>K278</f>
        <v>6863.62769</v>
      </c>
    </row>
    <row r="276" spans="1:11" ht="47.25">
      <c r="A276" s="341"/>
      <c r="B276" s="365"/>
      <c r="C276" s="294"/>
      <c r="D276" s="84" t="s">
        <v>4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08">
        <v>0</v>
      </c>
      <c r="K276" s="207">
        <v>0</v>
      </c>
    </row>
    <row r="277" spans="1:11" ht="31.5">
      <c r="A277" s="341"/>
      <c r="B277" s="365"/>
      <c r="C277" s="294"/>
      <c r="D277" s="36" t="s">
        <v>5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08">
        <v>0</v>
      </c>
      <c r="K277" s="207">
        <v>0</v>
      </c>
    </row>
    <row r="278" spans="1:11" ht="31.5">
      <c r="A278" s="341"/>
      <c r="B278" s="365"/>
      <c r="C278" s="294"/>
      <c r="D278" s="36" t="s">
        <v>43</v>
      </c>
      <c r="E278" s="24">
        <v>0</v>
      </c>
      <c r="F278" s="24">
        <v>0</v>
      </c>
      <c r="G278" s="22">
        <v>0</v>
      </c>
      <c r="H278" s="24">
        <v>0</v>
      </c>
      <c r="I278" s="22">
        <v>0</v>
      </c>
      <c r="J278" s="208">
        <v>3215.48812</v>
      </c>
      <c r="K278" s="207">
        <f>6863.62769</f>
        <v>6863.62769</v>
      </c>
    </row>
    <row r="279" spans="1:11" ht="15.75">
      <c r="A279" s="341"/>
      <c r="B279" s="365"/>
      <c r="C279" s="294"/>
      <c r="D279" s="36" t="s">
        <v>6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08">
        <v>0</v>
      </c>
      <c r="K279" s="207">
        <v>0</v>
      </c>
    </row>
    <row r="280" spans="1:11" ht="15.75">
      <c r="A280" s="333" t="s">
        <v>368</v>
      </c>
      <c r="B280" s="329" t="s">
        <v>376</v>
      </c>
      <c r="C280" s="294"/>
      <c r="D280" s="36" t="s">
        <v>75</v>
      </c>
      <c r="E280" s="23">
        <v>0</v>
      </c>
      <c r="F280" s="23">
        <v>0</v>
      </c>
      <c r="G280" s="20">
        <v>0</v>
      </c>
      <c r="H280" s="23">
        <v>0</v>
      </c>
      <c r="I280" s="20">
        <v>0</v>
      </c>
      <c r="J280" s="204">
        <f>J283</f>
        <v>0</v>
      </c>
      <c r="K280" s="206">
        <f>K283</f>
        <v>4954.04058</v>
      </c>
    </row>
    <row r="281" spans="1:11" ht="47.25">
      <c r="A281" s="334"/>
      <c r="B281" s="330"/>
      <c r="C281" s="294"/>
      <c r="D281" s="84" t="s">
        <v>4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08">
        <v>0</v>
      </c>
      <c r="K281" s="207">
        <v>0</v>
      </c>
    </row>
    <row r="282" spans="1:11" ht="31.5">
      <c r="A282" s="334"/>
      <c r="B282" s="330"/>
      <c r="C282" s="294"/>
      <c r="D282" s="36" t="s">
        <v>5</v>
      </c>
      <c r="E282" s="22">
        <v>0</v>
      </c>
      <c r="F282" s="22">
        <v>0</v>
      </c>
      <c r="G282" s="22">
        <v>0</v>
      </c>
      <c r="H282" s="22">
        <v>0</v>
      </c>
      <c r="I282" s="22">
        <v>0</v>
      </c>
      <c r="J282" s="208">
        <v>0</v>
      </c>
      <c r="K282" s="207">
        <v>0</v>
      </c>
    </row>
    <row r="283" spans="1:11" ht="31.5">
      <c r="A283" s="334"/>
      <c r="B283" s="330"/>
      <c r="C283" s="294"/>
      <c r="D283" s="36" t="s">
        <v>43</v>
      </c>
      <c r="E283" s="24">
        <v>0</v>
      </c>
      <c r="F283" s="24">
        <v>0</v>
      </c>
      <c r="G283" s="22">
        <v>0</v>
      </c>
      <c r="H283" s="24">
        <v>0</v>
      </c>
      <c r="I283" s="22">
        <v>0</v>
      </c>
      <c r="J283" s="208">
        <v>0</v>
      </c>
      <c r="K283" s="207">
        <f>4954.04058</f>
        <v>4954.04058</v>
      </c>
    </row>
    <row r="284" spans="1:11" ht="15.75">
      <c r="A284" s="335"/>
      <c r="B284" s="331"/>
      <c r="C284" s="294"/>
      <c r="D284" s="36" t="s">
        <v>6</v>
      </c>
      <c r="E284" s="22">
        <v>0</v>
      </c>
      <c r="F284" s="22">
        <v>0</v>
      </c>
      <c r="G284" s="22">
        <v>0</v>
      </c>
      <c r="H284" s="22">
        <v>0</v>
      </c>
      <c r="I284" s="22">
        <v>0</v>
      </c>
      <c r="J284" s="208">
        <v>0</v>
      </c>
      <c r="K284" s="207">
        <v>0</v>
      </c>
    </row>
    <row r="285" spans="1:11" ht="15.75">
      <c r="A285" s="333" t="s">
        <v>367</v>
      </c>
      <c r="B285" s="346" t="s">
        <v>168</v>
      </c>
      <c r="C285" s="302" t="s">
        <v>261</v>
      </c>
      <c r="D285" s="34" t="s">
        <v>75</v>
      </c>
      <c r="E285" s="23">
        <v>0</v>
      </c>
      <c r="F285" s="23">
        <v>0</v>
      </c>
      <c r="G285" s="20">
        <v>0</v>
      </c>
      <c r="H285" s="23">
        <v>0</v>
      </c>
      <c r="I285" s="20">
        <f>I288</f>
        <v>550</v>
      </c>
      <c r="J285" s="204">
        <f>J288</f>
        <v>22985.61173</v>
      </c>
      <c r="K285" s="206">
        <f>K288</f>
        <v>26701.3</v>
      </c>
    </row>
    <row r="286" spans="1:11" ht="47.25">
      <c r="A286" s="334"/>
      <c r="B286" s="346"/>
      <c r="C286" s="336"/>
      <c r="D286" s="34" t="s">
        <v>4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08">
        <v>0</v>
      </c>
      <c r="K286" s="207">
        <v>0</v>
      </c>
    </row>
    <row r="287" spans="1:11" ht="31.5">
      <c r="A287" s="334"/>
      <c r="B287" s="346"/>
      <c r="C287" s="336"/>
      <c r="D287" s="35" t="s">
        <v>5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08">
        <v>0</v>
      </c>
      <c r="K287" s="207">
        <v>0</v>
      </c>
    </row>
    <row r="288" spans="1:11" ht="31.5">
      <c r="A288" s="334"/>
      <c r="B288" s="346"/>
      <c r="C288" s="336"/>
      <c r="D288" s="34" t="s">
        <v>43</v>
      </c>
      <c r="E288" s="24">
        <v>0</v>
      </c>
      <c r="F288" s="24">
        <v>0</v>
      </c>
      <c r="G288" s="22">
        <v>0</v>
      </c>
      <c r="H288" s="24">
        <v>0</v>
      </c>
      <c r="I288" s="22">
        <v>550</v>
      </c>
      <c r="J288" s="208">
        <v>22985.61173</v>
      </c>
      <c r="K288" s="207">
        <v>26701.3</v>
      </c>
    </row>
    <row r="289" spans="1:11" ht="15.75">
      <c r="A289" s="335"/>
      <c r="B289" s="346"/>
      <c r="C289" s="336"/>
      <c r="D289" s="34" t="s">
        <v>6</v>
      </c>
      <c r="E289" s="22">
        <v>0</v>
      </c>
      <c r="F289" s="22">
        <v>0</v>
      </c>
      <c r="G289" s="22">
        <v>0</v>
      </c>
      <c r="H289" s="22">
        <v>0</v>
      </c>
      <c r="I289" s="22">
        <v>0</v>
      </c>
      <c r="J289" s="208">
        <v>0</v>
      </c>
      <c r="K289" s="207">
        <v>0</v>
      </c>
    </row>
    <row r="290" spans="1:11" ht="15.75" customHeight="1">
      <c r="A290" s="341" t="s">
        <v>369</v>
      </c>
      <c r="B290" s="340" t="s">
        <v>387</v>
      </c>
      <c r="C290" s="336"/>
      <c r="D290" s="34" t="s">
        <v>75</v>
      </c>
      <c r="E290" s="23">
        <v>0</v>
      </c>
      <c r="F290" s="23">
        <v>0</v>
      </c>
      <c r="G290" s="20">
        <v>0</v>
      </c>
      <c r="H290" s="23">
        <v>0</v>
      </c>
      <c r="I290" s="20">
        <f>I293</f>
        <v>0</v>
      </c>
      <c r="J290" s="204">
        <f>J293</f>
        <v>0</v>
      </c>
      <c r="K290" s="206">
        <f>K293</f>
        <v>0</v>
      </c>
    </row>
    <row r="291" spans="1:11" ht="15.75" customHeight="1">
      <c r="A291" s="341"/>
      <c r="B291" s="340"/>
      <c r="C291" s="336"/>
      <c r="D291" s="34" t="s">
        <v>4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08">
        <v>0</v>
      </c>
      <c r="K291" s="207">
        <v>0</v>
      </c>
    </row>
    <row r="292" spans="1:11" ht="15.75" customHeight="1">
      <c r="A292" s="341"/>
      <c r="B292" s="340"/>
      <c r="C292" s="336"/>
      <c r="D292" s="35" t="s">
        <v>5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08">
        <v>0</v>
      </c>
      <c r="K292" s="207">
        <v>0</v>
      </c>
    </row>
    <row r="293" spans="1:11" ht="15.75" customHeight="1">
      <c r="A293" s="341"/>
      <c r="B293" s="340"/>
      <c r="C293" s="336"/>
      <c r="D293" s="34" t="s">
        <v>43</v>
      </c>
      <c r="E293" s="24">
        <v>0</v>
      </c>
      <c r="F293" s="24">
        <v>0</v>
      </c>
      <c r="G293" s="22">
        <v>0</v>
      </c>
      <c r="H293" s="24">
        <v>0</v>
      </c>
      <c r="I293" s="22">
        <v>0</v>
      </c>
      <c r="J293" s="208">
        <v>0</v>
      </c>
      <c r="K293" s="207">
        <v>0</v>
      </c>
    </row>
    <row r="294" spans="1:11" ht="15.75" customHeight="1">
      <c r="A294" s="341"/>
      <c r="B294" s="340"/>
      <c r="C294" s="336"/>
      <c r="D294" s="34" t="s">
        <v>6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08">
        <v>0</v>
      </c>
      <c r="K294" s="207">
        <v>0</v>
      </c>
    </row>
    <row r="295" spans="1:11" ht="15.75" customHeight="1">
      <c r="A295" s="341" t="s">
        <v>460</v>
      </c>
      <c r="B295" s="340" t="s">
        <v>504</v>
      </c>
      <c r="C295" s="336"/>
      <c r="D295" s="34" t="s">
        <v>75</v>
      </c>
      <c r="E295" s="23">
        <v>0</v>
      </c>
      <c r="F295" s="23">
        <v>0</v>
      </c>
      <c r="G295" s="20">
        <v>0</v>
      </c>
      <c r="H295" s="23">
        <v>0</v>
      </c>
      <c r="I295" s="20">
        <f>I298</f>
        <v>0</v>
      </c>
      <c r="J295" s="204">
        <f>J298</f>
        <v>0</v>
      </c>
      <c r="K295" s="206">
        <f>K298</f>
        <v>1394.30021</v>
      </c>
    </row>
    <row r="296" spans="1:11" ht="15.75" customHeight="1">
      <c r="A296" s="341"/>
      <c r="B296" s="340"/>
      <c r="C296" s="336"/>
      <c r="D296" s="34" t="s">
        <v>4</v>
      </c>
      <c r="E296" s="22">
        <v>0</v>
      </c>
      <c r="F296" s="22">
        <v>0</v>
      </c>
      <c r="G296" s="22">
        <v>0</v>
      </c>
      <c r="H296" s="22">
        <v>0</v>
      </c>
      <c r="I296" s="22">
        <v>0</v>
      </c>
      <c r="J296" s="208">
        <v>0</v>
      </c>
      <c r="K296" s="207">
        <v>0</v>
      </c>
    </row>
    <row r="297" spans="1:11" ht="15.75" customHeight="1">
      <c r="A297" s="341"/>
      <c r="B297" s="340"/>
      <c r="C297" s="336"/>
      <c r="D297" s="35" t="s">
        <v>5</v>
      </c>
      <c r="E297" s="22">
        <v>0</v>
      </c>
      <c r="F297" s="22">
        <v>0</v>
      </c>
      <c r="G297" s="22">
        <v>0</v>
      </c>
      <c r="H297" s="22">
        <v>0</v>
      </c>
      <c r="I297" s="22">
        <v>0</v>
      </c>
      <c r="J297" s="208">
        <v>0</v>
      </c>
      <c r="K297" s="207">
        <v>0</v>
      </c>
    </row>
    <row r="298" spans="1:11" ht="15.75" customHeight="1">
      <c r="A298" s="341"/>
      <c r="B298" s="340"/>
      <c r="C298" s="336"/>
      <c r="D298" s="34" t="s">
        <v>43</v>
      </c>
      <c r="E298" s="24">
        <v>0</v>
      </c>
      <c r="F298" s="24">
        <v>0</v>
      </c>
      <c r="G298" s="22">
        <v>0</v>
      </c>
      <c r="H298" s="24">
        <v>0</v>
      </c>
      <c r="I298" s="22">
        <v>0</v>
      </c>
      <c r="J298" s="208">
        <v>0</v>
      </c>
      <c r="K298" s="207">
        <v>1394.30021</v>
      </c>
    </row>
    <row r="299" spans="1:11" ht="36.75" customHeight="1">
      <c r="A299" s="341"/>
      <c r="B299" s="340"/>
      <c r="C299" s="303"/>
      <c r="D299" s="34" t="s">
        <v>6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08">
        <v>0</v>
      </c>
      <c r="K299" s="207">
        <v>0</v>
      </c>
    </row>
    <row r="300" spans="1:11" s="28" customFormat="1" ht="81" customHeight="1">
      <c r="A300" s="333" t="s">
        <v>461</v>
      </c>
      <c r="B300" s="263" t="s">
        <v>435</v>
      </c>
      <c r="C300" s="302"/>
      <c r="D300" s="34" t="s">
        <v>75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6">
        <f>J303</f>
        <v>0</v>
      </c>
      <c r="K300" s="206">
        <f>K302</f>
        <v>164.339</v>
      </c>
    </row>
    <row r="301" spans="1:11" s="28" customFormat="1" ht="87.75" customHeight="1">
      <c r="A301" s="334"/>
      <c r="B301" s="264"/>
      <c r="C301" s="336"/>
      <c r="D301" s="34" t="s">
        <v>4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08">
        <v>0</v>
      </c>
      <c r="K301" s="208">
        <v>0</v>
      </c>
    </row>
    <row r="302" spans="1:11" s="28" customFormat="1" ht="77.25" customHeight="1">
      <c r="A302" s="334"/>
      <c r="B302" s="264"/>
      <c r="C302" s="336"/>
      <c r="D302" s="35" t="s">
        <v>5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08">
        <v>0</v>
      </c>
      <c r="K302" s="208">
        <v>164.339</v>
      </c>
    </row>
    <row r="303" spans="1:11" s="28" customFormat="1" ht="91.5" customHeight="1">
      <c r="A303" s="334"/>
      <c r="B303" s="264"/>
      <c r="C303" s="336"/>
      <c r="D303" s="34" t="s">
        <v>43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08">
        <v>0</v>
      </c>
      <c r="K303" s="208">
        <v>0</v>
      </c>
    </row>
    <row r="304" spans="1:11" s="28" customFormat="1" ht="75.75" customHeight="1">
      <c r="A304" s="335"/>
      <c r="B304" s="265"/>
      <c r="C304" s="303"/>
      <c r="D304" s="34" t="s">
        <v>6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08">
        <v>0</v>
      </c>
      <c r="K304" s="208">
        <v>0</v>
      </c>
    </row>
    <row r="305" spans="1:11" ht="15.75">
      <c r="A305" s="1" t="s">
        <v>37</v>
      </c>
      <c r="J305" s="238"/>
      <c r="K305" s="239"/>
    </row>
    <row r="306" spans="10:11" ht="15.75">
      <c r="J306" s="238"/>
      <c r="K306" s="238"/>
    </row>
    <row r="307" spans="10:11" ht="15.75">
      <c r="J307" s="238"/>
      <c r="K307" s="238"/>
    </row>
  </sheetData>
  <sheetProtection/>
  <mergeCells count="152">
    <mergeCell ref="C95:C99"/>
    <mergeCell ref="C175:C189"/>
    <mergeCell ref="A205:A209"/>
    <mergeCell ref="B265:B269"/>
    <mergeCell ref="A240:A244"/>
    <mergeCell ref="B245:B249"/>
    <mergeCell ref="B130:B134"/>
    <mergeCell ref="B240:B244"/>
    <mergeCell ref="A290:A294"/>
    <mergeCell ref="B290:B294"/>
    <mergeCell ref="B175:B179"/>
    <mergeCell ref="A175:A179"/>
    <mergeCell ref="A180:A184"/>
    <mergeCell ref="B180:B184"/>
    <mergeCell ref="A200:A204"/>
    <mergeCell ref="A245:A249"/>
    <mergeCell ref="B230:B234"/>
    <mergeCell ref="B270:B274"/>
    <mergeCell ref="B275:B279"/>
    <mergeCell ref="A265:A269"/>
    <mergeCell ref="A260:A264"/>
    <mergeCell ref="B185:B189"/>
    <mergeCell ref="A255:A259"/>
    <mergeCell ref="C195:C199"/>
    <mergeCell ref="B200:B204"/>
    <mergeCell ref="C265:C284"/>
    <mergeCell ref="A270:A274"/>
    <mergeCell ref="B255:B259"/>
    <mergeCell ref="B235:B239"/>
    <mergeCell ref="B250:B254"/>
    <mergeCell ref="C225:C239"/>
    <mergeCell ref="B65:B69"/>
    <mergeCell ref="A135:A139"/>
    <mergeCell ref="A145:A149"/>
    <mergeCell ref="B105:B129"/>
    <mergeCell ref="A85:A89"/>
    <mergeCell ref="A95:A99"/>
    <mergeCell ref="B95:B99"/>
    <mergeCell ref="A80:A84"/>
    <mergeCell ref="B80:B84"/>
    <mergeCell ref="A75:A79"/>
    <mergeCell ref="B75:B79"/>
    <mergeCell ref="A295:A299"/>
    <mergeCell ref="B285:B289"/>
    <mergeCell ref="A215:A219"/>
    <mergeCell ref="B215:B219"/>
    <mergeCell ref="B225:B229"/>
    <mergeCell ref="A275:A279"/>
    <mergeCell ref="B205:B209"/>
    <mergeCell ref="B260:B264"/>
    <mergeCell ref="A7:A8"/>
    <mergeCell ref="C10:C14"/>
    <mergeCell ref="A50:A54"/>
    <mergeCell ref="B50:B54"/>
    <mergeCell ref="A10:A14"/>
    <mergeCell ref="B35:B39"/>
    <mergeCell ref="B30:B34"/>
    <mergeCell ref="B90:B94"/>
    <mergeCell ref="A30:A34"/>
    <mergeCell ref="A20:A24"/>
    <mergeCell ref="B20:B24"/>
    <mergeCell ref="E7:K7"/>
    <mergeCell ref="D7:D8"/>
    <mergeCell ref="C35:C39"/>
    <mergeCell ref="A15:A19"/>
    <mergeCell ref="A25:A29"/>
    <mergeCell ref="A35:A39"/>
    <mergeCell ref="C40:C59"/>
    <mergeCell ref="B40:B44"/>
    <mergeCell ref="B45:B49"/>
    <mergeCell ref="C15:C29"/>
    <mergeCell ref="C60:C94"/>
    <mergeCell ref="B70:B74"/>
    <mergeCell ref="B85:B89"/>
    <mergeCell ref="A70:A74"/>
    <mergeCell ref="A45:A49"/>
    <mergeCell ref="A65:A69"/>
    <mergeCell ref="A60:A64"/>
    <mergeCell ref="A4:K4"/>
    <mergeCell ref="B7:B8"/>
    <mergeCell ref="C7:C8"/>
    <mergeCell ref="B60:B64"/>
    <mergeCell ref="B25:B29"/>
    <mergeCell ref="B55:B59"/>
    <mergeCell ref="C120:C124"/>
    <mergeCell ref="C100:C104"/>
    <mergeCell ref="A100:A104"/>
    <mergeCell ref="A105:A129"/>
    <mergeCell ref="B100:B104"/>
    <mergeCell ref="C125:C129"/>
    <mergeCell ref="C110:C114"/>
    <mergeCell ref="C105:C109"/>
    <mergeCell ref="A90:A94"/>
    <mergeCell ref="H2:K2"/>
    <mergeCell ref="B15:B19"/>
    <mergeCell ref="A130:A134"/>
    <mergeCell ref="C30:C34"/>
    <mergeCell ref="A3:K3"/>
    <mergeCell ref="A55:A59"/>
    <mergeCell ref="A40:A44"/>
    <mergeCell ref="B10:B14"/>
    <mergeCell ref="A5:K5"/>
    <mergeCell ref="C140:C144"/>
    <mergeCell ref="A190:A194"/>
    <mergeCell ref="A195:A199"/>
    <mergeCell ref="C145:C149"/>
    <mergeCell ref="B160:B164"/>
    <mergeCell ref="C190:C194"/>
    <mergeCell ref="B190:B194"/>
    <mergeCell ref="A140:A144"/>
    <mergeCell ref="B140:B144"/>
    <mergeCell ref="C150:C154"/>
    <mergeCell ref="B145:B149"/>
    <mergeCell ref="C240:C244"/>
    <mergeCell ref="A160:A164"/>
    <mergeCell ref="B195:B199"/>
    <mergeCell ref="A155:A159"/>
    <mergeCell ref="A150:A154"/>
    <mergeCell ref="C165:C169"/>
    <mergeCell ref="A165:A169"/>
    <mergeCell ref="B165:B169"/>
    <mergeCell ref="A185:A189"/>
    <mergeCell ref="C285:C299"/>
    <mergeCell ref="C115:C119"/>
    <mergeCell ref="C160:C164"/>
    <mergeCell ref="C130:C134"/>
    <mergeCell ref="C245:C264"/>
    <mergeCell ref="B150:B154"/>
    <mergeCell ref="C155:C159"/>
    <mergeCell ref="C135:C139"/>
    <mergeCell ref="B155:B159"/>
    <mergeCell ref="B135:B139"/>
    <mergeCell ref="A285:A289"/>
    <mergeCell ref="B295:B299"/>
    <mergeCell ref="A230:A234"/>
    <mergeCell ref="A210:A214"/>
    <mergeCell ref="B210:B214"/>
    <mergeCell ref="A220:A224"/>
    <mergeCell ref="A235:A239"/>
    <mergeCell ref="A280:A284"/>
    <mergeCell ref="A250:A254"/>
    <mergeCell ref="B220:B224"/>
    <mergeCell ref="G1:K1"/>
    <mergeCell ref="B280:B284"/>
    <mergeCell ref="A225:A229"/>
    <mergeCell ref="A170:A174"/>
    <mergeCell ref="B300:B304"/>
    <mergeCell ref="C170:C174"/>
    <mergeCell ref="B170:B174"/>
    <mergeCell ref="A300:A304"/>
    <mergeCell ref="C300:C304"/>
    <mergeCell ref="C200:C224"/>
  </mergeCells>
  <printOptions/>
  <pageMargins left="0.7874015748031497" right="0.7874015748031497" top="1.1811023622047243" bottom="0.5905511811023622" header="0.5905511811023622" footer="0.5905511811023622"/>
  <pageSetup cellComments="asDisplayed" firstPageNumber="28" useFirstPageNumber="1" horizontalDpi="600" verticalDpi="600" orientation="landscape" paperSize="9" scale="64" r:id="rId3"/>
  <headerFooter alignWithMargins="0">
    <oddHeader>&amp;C&amp;Ь&amp;Ф</oddHeader>
  </headerFooter>
  <rowBreaks count="11" manualBreakCount="11">
    <brk id="14" max="10" man="1"/>
    <brk id="34" max="10" man="1"/>
    <brk id="59" max="10" man="1"/>
    <brk id="99" max="10" man="1"/>
    <brk id="129" max="10" man="1"/>
    <brk id="169" max="10" man="1"/>
    <brk id="199" max="10" man="1"/>
    <brk id="224" max="10" man="1"/>
    <brk id="244" max="10" man="1"/>
    <brk id="264" max="10" man="1"/>
    <brk id="284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7"/>
  <sheetViews>
    <sheetView tabSelected="1" view="pageBreakPreview" zoomScale="86" zoomScaleSheetLayoutView="86" zoomScalePageLayoutView="0" workbookViewId="0" topLeftCell="A171">
      <selection activeCell="G180" sqref="G180:G189"/>
    </sheetView>
  </sheetViews>
  <sheetFormatPr defaultColWidth="9.00390625" defaultRowHeight="12.75"/>
  <cols>
    <col min="1" max="1" width="6.375" style="86" customWidth="1"/>
    <col min="2" max="2" width="28.25390625" style="1" customWidth="1"/>
    <col min="3" max="3" width="20.375" style="1" customWidth="1"/>
    <col min="4" max="4" width="17.375" style="1" customWidth="1"/>
    <col min="5" max="5" width="14.75390625" style="1" customWidth="1"/>
    <col min="6" max="6" width="13.625" style="1" customWidth="1"/>
    <col min="7" max="7" width="28.375" style="12" customWidth="1"/>
    <col min="8" max="8" width="28.625" style="130" customWidth="1"/>
    <col min="9" max="9" width="18.375" style="28" customWidth="1"/>
    <col min="10" max="10" width="13.125" style="1" bestFit="1" customWidth="1"/>
    <col min="11" max="11" width="26.125" style="1" customWidth="1"/>
    <col min="12" max="16384" width="9.125" style="1" customWidth="1"/>
  </cols>
  <sheetData>
    <row r="1" spans="1:9" ht="81" customHeight="1">
      <c r="A1" s="179"/>
      <c r="B1" s="51"/>
      <c r="C1" s="51"/>
      <c r="D1" s="51"/>
      <c r="E1" s="51"/>
      <c r="F1" s="51"/>
      <c r="G1" s="388" t="s">
        <v>446</v>
      </c>
      <c r="H1" s="388"/>
      <c r="I1" s="388"/>
    </row>
    <row r="2" spans="1:9" ht="20.25" customHeight="1">
      <c r="A2" s="179"/>
      <c r="B2" s="51"/>
      <c r="C2" s="51"/>
      <c r="D2" s="51"/>
      <c r="E2" s="51"/>
      <c r="F2" s="51"/>
      <c r="G2" s="171"/>
      <c r="H2" s="63"/>
      <c r="I2" s="180"/>
    </row>
    <row r="3" spans="1:9" ht="10.5" customHeight="1">
      <c r="A3" s="179"/>
      <c r="B3" s="51"/>
      <c r="C3" s="51"/>
      <c r="D3" s="51"/>
      <c r="E3" s="51"/>
      <c r="F3" s="51"/>
      <c r="G3" s="171"/>
      <c r="H3" s="63"/>
      <c r="I3" s="181"/>
    </row>
    <row r="4" spans="1:9" ht="16.5">
      <c r="A4" s="324" t="s">
        <v>181</v>
      </c>
      <c r="B4" s="324"/>
      <c r="C4" s="324"/>
      <c r="D4" s="324"/>
      <c r="E4" s="324"/>
      <c r="F4" s="324"/>
      <c r="G4" s="324"/>
      <c r="H4" s="324"/>
      <c r="I4" s="63"/>
    </row>
    <row r="5" spans="1:9" ht="32.25" customHeight="1">
      <c r="A5" s="292" t="s">
        <v>202</v>
      </c>
      <c r="B5" s="310"/>
      <c r="C5" s="310"/>
      <c r="D5" s="310"/>
      <c r="E5" s="310"/>
      <c r="F5" s="310"/>
      <c r="G5" s="310"/>
      <c r="H5" s="310"/>
      <c r="I5" s="182"/>
    </row>
    <row r="6" spans="1:9" ht="16.5">
      <c r="A6" s="295" t="s">
        <v>10</v>
      </c>
      <c r="B6" s="295"/>
      <c r="C6" s="295"/>
      <c r="D6" s="295"/>
      <c r="E6" s="295"/>
      <c r="F6" s="295"/>
      <c r="G6" s="295"/>
      <c r="H6" s="295"/>
      <c r="I6" s="169"/>
    </row>
    <row r="7" ht="6.75" customHeight="1"/>
    <row r="8" spans="1:12" ht="15.75" customHeight="1">
      <c r="A8" s="412" t="s">
        <v>9</v>
      </c>
      <c r="B8" s="391" t="s">
        <v>49</v>
      </c>
      <c r="C8" s="391" t="s">
        <v>21</v>
      </c>
      <c r="D8" s="389" t="s">
        <v>175</v>
      </c>
      <c r="E8" s="393" t="s">
        <v>48</v>
      </c>
      <c r="F8" s="394"/>
      <c r="G8" s="383" t="s">
        <v>12</v>
      </c>
      <c r="H8" s="263" t="s">
        <v>44</v>
      </c>
      <c r="I8" s="302" t="s">
        <v>176</v>
      </c>
      <c r="J8" s="2"/>
      <c r="K8" s="2"/>
      <c r="L8" s="2"/>
    </row>
    <row r="9" spans="1:12" ht="91.5" customHeight="1">
      <c r="A9" s="412"/>
      <c r="B9" s="416"/>
      <c r="C9" s="392"/>
      <c r="D9" s="390"/>
      <c r="E9" s="15" t="s">
        <v>32</v>
      </c>
      <c r="F9" s="15" t="s">
        <v>31</v>
      </c>
      <c r="G9" s="385"/>
      <c r="H9" s="265"/>
      <c r="I9" s="303"/>
      <c r="J9" s="2"/>
      <c r="K9" s="2"/>
      <c r="L9" s="2"/>
    </row>
    <row r="10" spans="1:12" ht="15.75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14">
        <v>7</v>
      </c>
      <c r="H10" s="126">
        <v>8</v>
      </c>
      <c r="I10" s="64">
        <v>9</v>
      </c>
      <c r="J10" s="2"/>
      <c r="K10" s="2"/>
      <c r="L10" s="2"/>
    </row>
    <row r="11" spans="1:12" ht="162" customHeight="1">
      <c r="A11" s="6" t="s">
        <v>13</v>
      </c>
      <c r="B11" s="16" t="s">
        <v>82</v>
      </c>
      <c r="C11" s="15" t="s">
        <v>76</v>
      </c>
      <c r="D11" s="15"/>
      <c r="E11" s="165">
        <v>44298</v>
      </c>
      <c r="F11" s="165">
        <v>44501</v>
      </c>
      <c r="G11" s="15" t="s">
        <v>513</v>
      </c>
      <c r="H11" s="218" t="s">
        <v>267</v>
      </c>
      <c r="I11" s="214">
        <f>SUM(I13:I17)</f>
        <v>216.03485</v>
      </c>
      <c r="J11" s="2"/>
      <c r="K11" s="2"/>
      <c r="L11" s="2"/>
    </row>
    <row r="12" spans="1:12" ht="57.75" customHeight="1">
      <c r="A12" s="389" t="s">
        <v>77</v>
      </c>
      <c r="B12" s="313" t="s">
        <v>406</v>
      </c>
      <c r="C12" s="383" t="s">
        <v>76</v>
      </c>
      <c r="D12" s="15" t="s">
        <v>177</v>
      </c>
      <c r="E12" s="165">
        <v>44463</v>
      </c>
      <c r="F12" s="196">
        <v>44463</v>
      </c>
      <c r="G12" s="166"/>
      <c r="H12" s="219"/>
      <c r="I12" s="220"/>
      <c r="J12" s="2"/>
      <c r="K12" s="2"/>
      <c r="L12" s="2"/>
    </row>
    <row r="13" spans="1:12" ht="57.75" customHeight="1">
      <c r="A13" s="406"/>
      <c r="B13" s="408"/>
      <c r="C13" s="384"/>
      <c r="D13" s="15" t="s">
        <v>179</v>
      </c>
      <c r="E13" s="165">
        <v>44470</v>
      </c>
      <c r="F13" s="165">
        <v>44470</v>
      </c>
      <c r="G13" s="383" t="s">
        <v>528</v>
      </c>
      <c r="H13" s="414" t="s">
        <v>156</v>
      </c>
      <c r="I13" s="380">
        <v>16.03485</v>
      </c>
      <c r="J13" s="2"/>
      <c r="K13" s="2"/>
      <c r="L13" s="2"/>
    </row>
    <row r="14" spans="1:12" ht="57.75" customHeight="1">
      <c r="A14" s="390"/>
      <c r="B14" s="314"/>
      <c r="C14" s="384"/>
      <c r="D14" s="162" t="s">
        <v>180</v>
      </c>
      <c r="E14" s="165">
        <v>44470</v>
      </c>
      <c r="F14" s="165">
        <v>44501</v>
      </c>
      <c r="G14" s="385"/>
      <c r="H14" s="415"/>
      <c r="I14" s="381"/>
      <c r="J14" s="2"/>
      <c r="K14" s="2"/>
      <c r="L14" s="2"/>
    </row>
    <row r="15" spans="1:12" ht="19.5" customHeight="1">
      <c r="A15" s="294" t="s">
        <v>78</v>
      </c>
      <c r="B15" s="294" t="s">
        <v>425</v>
      </c>
      <c r="C15" s="384"/>
      <c r="D15" s="162" t="s">
        <v>177</v>
      </c>
      <c r="E15" s="165">
        <v>44298</v>
      </c>
      <c r="F15" s="165">
        <v>44298</v>
      </c>
      <c r="G15" s="273" t="s">
        <v>529</v>
      </c>
      <c r="H15" s="413" t="s">
        <v>183</v>
      </c>
      <c r="I15" s="419">
        <v>200</v>
      </c>
      <c r="J15" s="2"/>
      <c r="K15" s="2"/>
      <c r="L15" s="2"/>
    </row>
    <row r="16" spans="1:12" ht="28.5" customHeight="1">
      <c r="A16" s="294"/>
      <c r="B16" s="294"/>
      <c r="C16" s="384"/>
      <c r="D16" s="162" t="s">
        <v>179</v>
      </c>
      <c r="E16" s="165">
        <v>44306</v>
      </c>
      <c r="F16" s="165">
        <v>44306</v>
      </c>
      <c r="G16" s="273"/>
      <c r="H16" s="413"/>
      <c r="I16" s="419"/>
      <c r="J16" s="2"/>
      <c r="K16" s="2"/>
      <c r="L16" s="2"/>
    </row>
    <row r="17" spans="1:12" ht="36" customHeight="1">
      <c r="A17" s="294"/>
      <c r="B17" s="294"/>
      <c r="C17" s="385"/>
      <c r="D17" s="162" t="s">
        <v>180</v>
      </c>
      <c r="E17" s="165">
        <v>44306</v>
      </c>
      <c r="F17" s="165">
        <v>44321</v>
      </c>
      <c r="G17" s="273"/>
      <c r="H17" s="413"/>
      <c r="I17" s="419"/>
      <c r="J17" s="2"/>
      <c r="K17" s="2"/>
      <c r="L17" s="2"/>
    </row>
    <row r="18" spans="1:12" s="28" customFormat="1" ht="70.5" customHeight="1">
      <c r="A18" s="140" t="s">
        <v>14</v>
      </c>
      <c r="B18" s="141" t="s">
        <v>84</v>
      </c>
      <c r="C18" s="291" t="s">
        <v>157</v>
      </c>
      <c r="D18" s="139"/>
      <c r="E18" s="142">
        <v>44308</v>
      </c>
      <c r="F18" s="142">
        <v>44365</v>
      </c>
      <c r="G18" s="139" t="s">
        <v>295</v>
      </c>
      <c r="H18" s="62" t="s">
        <v>189</v>
      </c>
      <c r="I18" s="214">
        <f>I19</f>
        <v>135.35128</v>
      </c>
      <c r="J18" s="60"/>
      <c r="K18" s="60"/>
      <c r="L18" s="60"/>
    </row>
    <row r="19" spans="1:12" s="28" customFormat="1" ht="24.75" customHeight="1">
      <c r="A19" s="290" t="s">
        <v>71</v>
      </c>
      <c r="B19" s="291" t="s">
        <v>383</v>
      </c>
      <c r="C19" s="291"/>
      <c r="D19" s="15" t="s">
        <v>177</v>
      </c>
      <c r="E19" s="142">
        <v>44308</v>
      </c>
      <c r="F19" s="142">
        <v>44309</v>
      </c>
      <c r="G19" s="383" t="s">
        <v>530</v>
      </c>
      <c r="H19" s="413" t="s">
        <v>184</v>
      </c>
      <c r="I19" s="419">
        <v>135.35128</v>
      </c>
      <c r="J19" s="60"/>
      <c r="K19" s="60"/>
      <c r="L19" s="60"/>
    </row>
    <row r="20" spans="1:12" s="28" customFormat="1" ht="24.75" customHeight="1">
      <c r="A20" s="290"/>
      <c r="B20" s="291"/>
      <c r="C20" s="291"/>
      <c r="D20" s="15" t="s">
        <v>178</v>
      </c>
      <c r="E20" s="142">
        <v>44330</v>
      </c>
      <c r="F20" s="151">
        <v>44330</v>
      </c>
      <c r="G20" s="384"/>
      <c r="H20" s="413"/>
      <c r="I20" s="419"/>
      <c r="J20" s="60"/>
      <c r="K20" s="60"/>
      <c r="L20" s="60"/>
    </row>
    <row r="21" spans="1:12" ht="33.75" customHeight="1">
      <c r="A21" s="290"/>
      <c r="B21" s="291"/>
      <c r="C21" s="291"/>
      <c r="D21" s="382" t="s">
        <v>179</v>
      </c>
      <c r="E21" s="387">
        <v>44343</v>
      </c>
      <c r="F21" s="387">
        <v>44343</v>
      </c>
      <c r="G21" s="384"/>
      <c r="H21" s="413"/>
      <c r="I21" s="419"/>
      <c r="J21" s="2"/>
      <c r="K21" s="2"/>
      <c r="L21" s="2"/>
    </row>
    <row r="22" spans="1:12" ht="19.5" customHeight="1" hidden="1">
      <c r="A22" s="290"/>
      <c r="B22" s="291"/>
      <c r="C22" s="291"/>
      <c r="D22" s="382"/>
      <c r="E22" s="387"/>
      <c r="F22" s="387"/>
      <c r="G22" s="384"/>
      <c r="H22" s="413"/>
      <c r="I22" s="419"/>
      <c r="J22" s="2"/>
      <c r="K22" s="2"/>
      <c r="L22" s="2"/>
    </row>
    <row r="23" spans="1:12" ht="1.5" customHeight="1" hidden="1">
      <c r="A23" s="290"/>
      <c r="B23" s="291"/>
      <c r="C23" s="291"/>
      <c r="D23" s="382"/>
      <c r="E23" s="387"/>
      <c r="F23" s="387"/>
      <c r="G23" s="384"/>
      <c r="H23" s="413"/>
      <c r="I23" s="419"/>
      <c r="J23" s="2"/>
      <c r="K23" s="2"/>
      <c r="L23" s="2"/>
    </row>
    <row r="24" spans="1:12" ht="91.5" customHeight="1">
      <c r="A24" s="290"/>
      <c r="B24" s="291"/>
      <c r="C24" s="291"/>
      <c r="D24" s="15" t="s">
        <v>180</v>
      </c>
      <c r="E24" s="58">
        <v>44343</v>
      </c>
      <c r="F24" s="58">
        <v>44365</v>
      </c>
      <c r="G24" s="385"/>
      <c r="H24" s="413"/>
      <c r="I24" s="419"/>
      <c r="J24" s="2"/>
      <c r="K24" s="2"/>
      <c r="L24" s="2"/>
    </row>
    <row r="25" spans="1:12" ht="37.5" customHeight="1" hidden="1">
      <c r="A25" s="6"/>
      <c r="B25" s="14"/>
      <c r="C25" s="14"/>
      <c r="D25" s="382"/>
      <c r="E25" s="382"/>
      <c r="F25" s="382"/>
      <c r="G25" s="14"/>
      <c r="H25" s="62"/>
      <c r="I25" s="213"/>
      <c r="J25" s="2"/>
      <c r="K25" s="2"/>
      <c r="L25" s="2"/>
    </row>
    <row r="26" spans="1:12" ht="100.5" customHeight="1">
      <c r="A26" s="6" t="s">
        <v>15</v>
      </c>
      <c r="B26" s="16" t="s">
        <v>140</v>
      </c>
      <c r="C26" s="291" t="s">
        <v>85</v>
      </c>
      <c r="D26" s="15"/>
      <c r="E26" s="142">
        <v>44248</v>
      </c>
      <c r="F26" s="142">
        <v>44560</v>
      </c>
      <c r="G26" s="244" t="s">
        <v>193</v>
      </c>
      <c r="H26" s="139" t="s">
        <v>506</v>
      </c>
      <c r="I26" s="43">
        <f>I40+I52+I58+I64</f>
        <v>2590.43428</v>
      </c>
      <c r="J26" s="2"/>
      <c r="K26" s="2"/>
      <c r="L26" s="2"/>
    </row>
    <row r="27" spans="1:12" ht="22.5" customHeight="1" hidden="1">
      <c r="A27" s="6"/>
      <c r="B27" s="14"/>
      <c r="C27" s="291"/>
      <c r="D27" s="382"/>
      <c r="E27" s="382"/>
      <c r="F27" s="382"/>
      <c r="G27" s="244" t="s">
        <v>193</v>
      </c>
      <c r="H27" s="139" t="s">
        <v>306</v>
      </c>
      <c r="I27" s="143"/>
      <c r="J27" s="2"/>
      <c r="K27" s="2"/>
      <c r="L27" s="2"/>
    </row>
    <row r="28" spans="1:12" ht="31.5" customHeight="1">
      <c r="A28" s="6" t="s">
        <v>91</v>
      </c>
      <c r="B28" s="14" t="s">
        <v>149</v>
      </c>
      <c r="C28" s="291"/>
      <c r="D28" s="291" t="s">
        <v>302</v>
      </c>
      <c r="E28" s="291"/>
      <c r="F28" s="291"/>
      <c r="G28" s="14" t="s">
        <v>511</v>
      </c>
      <c r="H28" s="125" t="s">
        <v>158</v>
      </c>
      <c r="I28" s="107">
        <v>0</v>
      </c>
      <c r="J28" s="2"/>
      <c r="K28" s="2"/>
      <c r="L28" s="2"/>
    </row>
    <row r="29" spans="1:12" ht="62.25" customHeight="1">
      <c r="A29" s="6" t="s">
        <v>92</v>
      </c>
      <c r="B29" s="105" t="s">
        <v>167</v>
      </c>
      <c r="C29" s="291"/>
      <c r="D29" s="273" t="s">
        <v>304</v>
      </c>
      <c r="E29" s="273"/>
      <c r="F29" s="273"/>
      <c r="G29" s="245" t="s">
        <v>510</v>
      </c>
      <c r="H29" s="125" t="s">
        <v>431</v>
      </c>
      <c r="I29" s="107">
        <v>0</v>
      </c>
      <c r="J29" s="2"/>
      <c r="K29" s="2"/>
      <c r="L29" s="2"/>
    </row>
    <row r="30" spans="1:12" ht="57" customHeight="1">
      <c r="A30" s="6" t="s">
        <v>93</v>
      </c>
      <c r="B30" s="146" t="s">
        <v>163</v>
      </c>
      <c r="C30" s="291"/>
      <c r="D30" s="382" t="s">
        <v>303</v>
      </c>
      <c r="E30" s="382"/>
      <c r="F30" s="382"/>
      <c r="G30" s="14" t="s">
        <v>509</v>
      </c>
      <c r="H30" s="145" t="s">
        <v>158</v>
      </c>
      <c r="I30" s="148">
        <v>0</v>
      </c>
      <c r="J30" s="2"/>
      <c r="K30" s="2"/>
      <c r="L30" s="2"/>
    </row>
    <row r="31" spans="1:12" ht="22.5" customHeight="1">
      <c r="A31" s="290" t="s">
        <v>94</v>
      </c>
      <c r="B31" s="285" t="s">
        <v>166</v>
      </c>
      <c r="C31" s="291"/>
      <c r="D31" s="382" t="s">
        <v>305</v>
      </c>
      <c r="E31" s="382"/>
      <c r="F31" s="382"/>
      <c r="G31" s="273" t="s">
        <v>508</v>
      </c>
      <c r="H31" s="273" t="s">
        <v>158</v>
      </c>
      <c r="I31" s="417">
        <v>0</v>
      </c>
      <c r="J31" s="2"/>
      <c r="K31" s="2"/>
      <c r="L31" s="2"/>
    </row>
    <row r="32" spans="1:12" ht="22.5" customHeight="1">
      <c r="A32" s="290"/>
      <c r="B32" s="285"/>
      <c r="C32" s="291"/>
      <c r="D32" s="382"/>
      <c r="E32" s="382"/>
      <c r="F32" s="382"/>
      <c r="G32" s="273"/>
      <c r="H32" s="273"/>
      <c r="I32" s="418"/>
      <c r="J32" s="2"/>
      <c r="K32" s="2"/>
      <c r="L32" s="2"/>
    </row>
    <row r="33" spans="1:12" ht="12.75" customHeight="1">
      <c r="A33" s="290"/>
      <c r="B33" s="285"/>
      <c r="C33" s="291"/>
      <c r="D33" s="382"/>
      <c r="E33" s="382"/>
      <c r="F33" s="382"/>
      <c r="G33" s="273"/>
      <c r="H33" s="273"/>
      <c r="I33" s="418"/>
      <c r="J33" s="2"/>
      <c r="K33" s="2"/>
      <c r="L33" s="2"/>
    </row>
    <row r="34" spans="1:12" ht="30" customHeight="1">
      <c r="A34" s="290" t="s">
        <v>147</v>
      </c>
      <c r="B34" s="294" t="s">
        <v>319</v>
      </c>
      <c r="C34" s="285" t="s">
        <v>67</v>
      </c>
      <c r="D34" s="273" t="s">
        <v>512</v>
      </c>
      <c r="E34" s="273"/>
      <c r="F34" s="273"/>
      <c r="G34" s="294"/>
      <c r="H34" s="273" t="s">
        <v>473</v>
      </c>
      <c r="I34" s="431">
        <v>0</v>
      </c>
      <c r="J34" s="2"/>
      <c r="K34" s="2"/>
      <c r="L34" s="2"/>
    </row>
    <row r="35" spans="1:12" ht="6.75" customHeight="1">
      <c r="A35" s="290"/>
      <c r="B35" s="294"/>
      <c r="C35" s="285"/>
      <c r="D35" s="273"/>
      <c r="E35" s="273"/>
      <c r="F35" s="273"/>
      <c r="G35" s="294"/>
      <c r="H35" s="273"/>
      <c r="I35" s="431"/>
      <c r="J35" s="2"/>
      <c r="K35" s="2"/>
      <c r="L35" s="2"/>
    </row>
    <row r="36" spans="1:12" ht="30" customHeight="1">
      <c r="A36" s="290"/>
      <c r="B36" s="294"/>
      <c r="C36" s="285"/>
      <c r="D36" s="273"/>
      <c r="E36" s="273"/>
      <c r="F36" s="273"/>
      <c r="G36" s="294"/>
      <c r="H36" s="273"/>
      <c r="I36" s="431"/>
      <c r="J36" s="2"/>
      <c r="K36" s="2"/>
      <c r="L36" s="2"/>
    </row>
    <row r="37" spans="1:12" s="28" customFormat="1" ht="22.5" customHeight="1">
      <c r="A37" s="294" t="s">
        <v>288</v>
      </c>
      <c r="B37" s="285" t="s">
        <v>320</v>
      </c>
      <c r="C37" s="285"/>
      <c r="D37" s="273" t="s">
        <v>512</v>
      </c>
      <c r="E37" s="273"/>
      <c r="F37" s="273"/>
      <c r="G37" s="432"/>
      <c r="H37" s="273" t="s">
        <v>473</v>
      </c>
      <c r="I37" s="431">
        <v>0</v>
      </c>
      <c r="J37" s="60"/>
      <c r="K37" s="60"/>
      <c r="L37" s="60"/>
    </row>
    <row r="38" spans="1:12" s="28" customFormat="1" ht="22.5" customHeight="1">
      <c r="A38" s="294"/>
      <c r="B38" s="285"/>
      <c r="C38" s="285"/>
      <c r="D38" s="273"/>
      <c r="E38" s="273"/>
      <c r="F38" s="273"/>
      <c r="G38" s="432"/>
      <c r="H38" s="273"/>
      <c r="I38" s="431"/>
      <c r="J38" s="60"/>
      <c r="K38" s="60"/>
      <c r="L38" s="60"/>
    </row>
    <row r="39" spans="1:12" s="28" customFormat="1" ht="24.75" customHeight="1">
      <c r="A39" s="294"/>
      <c r="B39" s="285"/>
      <c r="C39" s="285"/>
      <c r="D39" s="273"/>
      <c r="E39" s="273"/>
      <c r="F39" s="273"/>
      <c r="G39" s="432"/>
      <c r="H39" s="273"/>
      <c r="I39" s="431"/>
      <c r="J39" s="60"/>
      <c r="K39" s="60"/>
      <c r="L39" s="60"/>
    </row>
    <row r="40" spans="1:12" s="28" customFormat="1" ht="24.75" customHeight="1">
      <c r="A40" s="302" t="s">
        <v>289</v>
      </c>
      <c r="B40" s="302" t="s">
        <v>427</v>
      </c>
      <c r="C40" s="337" t="s">
        <v>86</v>
      </c>
      <c r="D40" s="255" t="s">
        <v>177</v>
      </c>
      <c r="E40" s="262">
        <v>44463</v>
      </c>
      <c r="F40" s="262">
        <v>44464</v>
      </c>
      <c r="G40" s="263" t="s">
        <v>531</v>
      </c>
      <c r="H40" s="263" t="s">
        <v>474</v>
      </c>
      <c r="I40" s="378">
        <v>902.73406</v>
      </c>
      <c r="J40" s="60"/>
      <c r="K40" s="60"/>
      <c r="L40" s="60"/>
    </row>
    <row r="41" spans="1:12" s="28" customFormat="1" ht="20.25" customHeight="1">
      <c r="A41" s="336"/>
      <c r="B41" s="336"/>
      <c r="C41" s="338"/>
      <c r="D41" s="382" t="s">
        <v>179</v>
      </c>
      <c r="E41" s="377">
        <v>44468</v>
      </c>
      <c r="F41" s="377">
        <v>44468</v>
      </c>
      <c r="G41" s="264"/>
      <c r="H41" s="264"/>
      <c r="I41" s="433"/>
      <c r="J41" s="60"/>
      <c r="K41" s="60"/>
      <c r="L41" s="60"/>
    </row>
    <row r="42" spans="1:12" s="28" customFormat="1" ht="22.5" customHeight="1">
      <c r="A42" s="336"/>
      <c r="B42" s="336"/>
      <c r="C42" s="338"/>
      <c r="D42" s="382"/>
      <c r="E42" s="377"/>
      <c r="F42" s="377"/>
      <c r="G42" s="264"/>
      <c r="H42" s="264"/>
      <c r="I42" s="433"/>
      <c r="J42" s="60"/>
      <c r="K42" s="60"/>
      <c r="L42" s="60"/>
    </row>
    <row r="43" spans="1:12" s="28" customFormat="1" ht="39" customHeight="1">
      <c r="A43" s="336"/>
      <c r="B43" s="336"/>
      <c r="C43" s="338"/>
      <c r="D43" s="153" t="s">
        <v>180</v>
      </c>
      <c r="E43" s="154">
        <v>44468</v>
      </c>
      <c r="F43" s="93">
        <v>44560</v>
      </c>
      <c r="G43" s="264"/>
      <c r="H43" s="264"/>
      <c r="I43" s="433"/>
      <c r="J43" s="60"/>
      <c r="K43" s="60"/>
      <c r="L43" s="60"/>
    </row>
    <row r="44" spans="1:12" s="28" customFormat="1" ht="26.25" customHeight="1">
      <c r="A44" s="336"/>
      <c r="B44" s="336"/>
      <c r="C44" s="338"/>
      <c r="D44" s="255" t="s">
        <v>177</v>
      </c>
      <c r="E44" s="262">
        <v>44462</v>
      </c>
      <c r="F44" s="262">
        <v>44462</v>
      </c>
      <c r="G44" s="264"/>
      <c r="H44" s="264"/>
      <c r="I44" s="433"/>
      <c r="J44" s="60"/>
      <c r="K44" s="60"/>
      <c r="L44" s="60"/>
    </row>
    <row r="45" spans="1:12" s="28" customFormat="1" ht="39" customHeight="1">
      <c r="A45" s="336"/>
      <c r="B45" s="336"/>
      <c r="C45" s="338"/>
      <c r="D45" s="382" t="s">
        <v>179</v>
      </c>
      <c r="E45" s="377">
        <v>44509</v>
      </c>
      <c r="F45" s="377">
        <v>44509</v>
      </c>
      <c r="G45" s="264"/>
      <c r="H45" s="264"/>
      <c r="I45" s="433"/>
      <c r="J45" s="60"/>
      <c r="K45" s="60"/>
      <c r="L45" s="60"/>
    </row>
    <row r="46" spans="1:12" s="28" customFormat="1" ht="122.25" customHeight="1" hidden="1">
      <c r="A46" s="256"/>
      <c r="B46" s="336"/>
      <c r="C46" s="338"/>
      <c r="D46" s="382"/>
      <c r="E46" s="377"/>
      <c r="F46" s="377"/>
      <c r="G46" s="264"/>
      <c r="H46" s="264"/>
      <c r="I46" s="433"/>
      <c r="J46" s="60"/>
      <c r="K46" s="60"/>
      <c r="L46" s="60"/>
    </row>
    <row r="47" spans="1:12" s="28" customFormat="1" ht="21.75" customHeight="1" hidden="1">
      <c r="A47" s="256"/>
      <c r="B47" s="303"/>
      <c r="C47" s="338"/>
      <c r="D47" s="15" t="s">
        <v>180</v>
      </c>
      <c r="E47" s="259"/>
      <c r="F47" s="259"/>
      <c r="G47" s="264"/>
      <c r="H47" s="264"/>
      <c r="I47" s="433"/>
      <c r="J47" s="60"/>
      <c r="K47" s="60"/>
      <c r="L47" s="60"/>
    </row>
    <row r="48" spans="1:12" s="28" customFormat="1" ht="31.5" customHeight="1">
      <c r="A48" s="256"/>
      <c r="B48" s="257"/>
      <c r="C48" s="338"/>
      <c r="D48" s="15" t="s">
        <v>180</v>
      </c>
      <c r="E48" s="259">
        <v>44509</v>
      </c>
      <c r="F48" s="259">
        <v>44560</v>
      </c>
      <c r="G48" s="264"/>
      <c r="H48" s="264"/>
      <c r="I48" s="433"/>
      <c r="J48" s="60"/>
      <c r="K48" s="60"/>
      <c r="L48" s="60"/>
    </row>
    <row r="49" spans="1:12" s="28" customFormat="1" ht="31.5" customHeight="1">
      <c r="A49" s="256"/>
      <c r="B49" s="257"/>
      <c r="C49" s="338"/>
      <c r="D49" s="15" t="s">
        <v>177</v>
      </c>
      <c r="E49" s="259">
        <v>44484</v>
      </c>
      <c r="F49" s="259">
        <v>44484</v>
      </c>
      <c r="G49" s="264"/>
      <c r="H49" s="264"/>
      <c r="I49" s="433"/>
      <c r="J49" s="60"/>
      <c r="K49" s="60"/>
      <c r="L49" s="60"/>
    </row>
    <row r="50" spans="1:12" s="28" customFormat="1" ht="31.5" customHeight="1">
      <c r="A50" s="256"/>
      <c r="B50" s="257"/>
      <c r="C50" s="338"/>
      <c r="D50" s="15" t="s">
        <v>179</v>
      </c>
      <c r="E50" s="259">
        <v>44487</v>
      </c>
      <c r="F50" s="259">
        <v>44487</v>
      </c>
      <c r="G50" s="264"/>
      <c r="H50" s="264"/>
      <c r="I50" s="433"/>
      <c r="J50" s="60"/>
      <c r="K50" s="60"/>
      <c r="L50" s="60"/>
    </row>
    <row r="51" spans="1:12" s="28" customFormat="1" ht="31.5" customHeight="1">
      <c r="A51" s="256"/>
      <c r="B51" s="257"/>
      <c r="C51" s="338"/>
      <c r="D51" s="15" t="s">
        <v>180</v>
      </c>
      <c r="E51" s="259">
        <v>44487</v>
      </c>
      <c r="F51" s="259">
        <v>44560</v>
      </c>
      <c r="G51" s="265"/>
      <c r="H51" s="265"/>
      <c r="I51" s="379"/>
      <c r="J51" s="60"/>
      <c r="K51" s="60"/>
      <c r="L51" s="60"/>
    </row>
    <row r="52" spans="1:12" s="28" customFormat="1" ht="33" customHeight="1">
      <c r="A52" s="294" t="s">
        <v>290</v>
      </c>
      <c r="B52" s="285" t="s">
        <v>545</v>
      </c>
      <c r="C52" s="338"/>
      <c r="D52" s="15" t="s">
        <v>177</v>
      </c>
      <c r="E52" s="259">
        <v>44463</v>
      </c>
      <c r="F52" s="259">
        <v>44463</v>
      </c>
      <c r="G52" s="263" t="s">
        <v>532</v>
      </c>
      <c r="H52" s="263" t="s">
        <v>505</v>
      </c>
      <c r="I52" s="378">
        <v>85.43244</v>
      </c>
      <c r="J52" s="60"/>
      <c r="K52" s="60"/>
      <c r="L52" s="60"/>
    </row>
    <row r="53" spans="1:12" s="28" customFormat="1" ht="40.5" customHeight="1">
      <c r="A53" s="294"/>
      <c r="B53" s="285"/>
      <c r="C53" s="338"/>
      <c r="D53" s="255" t="s">
        <v>179</v>
      </c>
      <c r="E53" s="259">
        <v>44467</v>
      </c>
      <c r="F53" s="93">
        <v>44467</v>
      </c>
      <c r="G53" s="264"/>
      <c r="H53" s="264"/>
      <c r="I53" s="433"/>
      <c r="J53" s="60"/>
      <c r="K53" s="60"/>
      <c r="L53" s="60"/>
    </row>
    <row r="54" spans="1:12" s="28" customFormat="1" ht="32.25" customHeight="1">
      <c r="A54" s="294"/>
      <c r="B54" s="285"/>
      <c r="C54" s="339"/>
      <c r="D54" s="241" t="s">
        <v>180</v>
      </c>
      <c r="E54" s="93">
        <v>44467</v>
      </c>
      <c r="F54" s="93">
        <v>44487</v>
      </c>
      <c r="G54" s="265"/>
      <c r="H54" s="265"/>
      <c r="I54" s="379"/>
      <c r="J54" s="60"/>
      <c r="K54" s="60"/>
      <c r="L54" s="60"/>
    </row>
    <row r="55" spans="1:12" s="28" customFormat="1" ht="24.75" customHeight="1">
      <c r="A55" s="348" t="s">
        <v>291</v>
      </c>
      <c r="B55" s="291" t="s">
        <v>321</v>
      </c>
      <c r="C55" s="389" t="s">
        <v>67</v>
      </c>
      <c r="D55" s="273" t="s">
        <v>512</v>
      </c>
      <c r="E55" s="273"/>
      <c r="F55" s="273"/>
      <c r="G55" s="291"/>
      <c r="H55" s="273" t="s">
        <v>473</v>
      </c>
      <c r="I55" s="386">
        <v>0</v>
      </c>
      <c r="J55" s="60"/>
      <c r="K55" s="60"/>
      <c r="L55" s="60"/>
    </row>
    <row r="56" spans="1:12" s="28" customFormat="1" ht="18" customHeight="1">
      <c r="A56" s="348"/>
      <c r="B56" s="291"/>
      <c r="C56" s="406"/>
      <c r="D56" s="273"/>
      <c r="E56" s="273"/>
      <c r="F56" s="273"/>
      <c r="G56" s="291"/>
      <c r="H56" s="273"/>
      <c r="I56" s="386"/>
      <c r="J56" s="60"/>
      <c r="K56" s="60"/>
      <c r="L56" s="60"/>
    </row>
    <row r="57" spans="1:12" s="28" customFormat="1" ht="16.5" customHeight="1">
      <c r="A57" s="348"/>
      <c r="B57" s="291"/>
      <c r="C57" s="406"/>
      <c r="D57" s="273"/>
      <c r="E57" s="273"/>
      <c r="F57" s="273"/>
      <c r="G57" s="291"/>
      <c r="H57" s="273"/>
      <c r="I57" s="386"/>
      <c r="J57" s="60"/>
      <c r="K57" s="60"/>
      <c r="L57" s="60"/>
    </row>
    <row r="58" spans="1:12" ht="25.5" customHeight="1">
      <c r="A58" s="389" t="s">
        <v>292</v>
      </c>
      <c r="B58" s="337" t="s">
        <v>355</v>
      </c>
      <c r="C58" s="406"/>
      <c r="D58" s="263" t="s">
        <v>177</v>
      </c>
      <c r="E58" s="421">
        <v>44244</v>
      </c>
      <c r="F58" s="421">
        <v>44244</v>
      </c>
      <c r="G58" s="383" t="s">
        <v>533</v>
      </c>
      <c r="H58" s="263" t="s">
        <v>473</v>
      </c>
      <c r="I58" s="378">
        <v>470</v>
      </c>
      <c r="J58" s="2"/>
      <c r="K58" s="2"/>
      <c r="L58" s="2"/>
    </row>
    <row r="59" spans="1:12" ht="3.75" customHeight="1">
      <c r="A59" s="406"/>
      <c r="B59" s="338"/>
      <c r="C59" s="406"/>
      <c r="D59" s="265"/>
      <c r="E59" s="422"/>
      <c r="F59" s="422"/>
      <c r="G59" s="384"/>
      <c r="H59" s="264"/>
      <c r="I59" s="433"/>
      <c r="J59" s="2"/>
      <c r="K59" s="2"/>
      <c r="L59" s="2"/>
    </row>
    <row r="60" spans="1:12" ht="27.75" customHeight="1">
      <c r="A60" s="406"/>
      <c r="B60" s="338"/>
      <c r="C60" s="406"/>
      <c r="D60" s="133" t="s">
        <v>179</v>
      </c>
      <c r="E60" s="93">
        <v>44258</v>
      </c>
      <c r="F60" s="93">
        <v>44258</v>
      </c>
      <c r="G60" s="384"/>
      <c r="H60" s="264"/>
      <c r="I60" s="433"/>
      <c r="J60" s="2"/>
      <c r="K60" s="2"/>
      <c r="L60" s="2"/>
    </row>
    <row r="61" spans="1:12" ht="27.75" customHeight="1">
      <c r="A61" s="406"/>
      <c r="B61" s="338"/>
      <c r="C61" s="406"/>
      <c r="D61" s="149" t="s">
        <v>180</v>
      </c>
      <c r="E61" s="93">
        <v>44258</v>
      </c>
      <c r="F61" s="93">
        <v>44266</v>
      </c>
      <c r="G61" s="384"/>
      <c r="H61" s="264"/>
      <c r="I61" s="433"/>
      <c r="J61" s="2"/>
      <c r="K61" s="2"/>
      <c r="L61" s="2"/>
    </row>
    <row r="62" spans="1:12" ht="27.75" customHeight="1">
      <c r="A62" s="406"/>
      <c r="B62" s="338"/>
      <c r="C62" s="406"/>
      <c r="D62" s="255" t="s">
        <v>179</v>
      </c>
      <c r="E62" s="93">
        <v>44258</v>
      </c>
      <c r="F62" s="93">
        <v>44258</v>
      </c>
      <c r="G62" s="384"/>
      <c r="H62" s="264"/>
      <c r="I62" s="433"/>
      <c r="J62" s="2"/>
      <c r="K62" s="2"/>
      <c r="L62" s="2"/>
    </row>
    <row r="63" spans="1:12" ht="42.75" customHeight="1">
      <c r="A63" s="390"/>
      <c r="B63" s="339"/>
      <c r="C63" s="406"/>
      <c r="D63" s="133" t="s">
        <v>180</v>
      </c>
      <c r="E63" s="93">
        <v>44258</v>
      </c>
      <c r="F63" s="93">
        <v>44469</v>
      </c>
      <c r="G63" s="385"/>
      <c r="H63" s="265"/>
      <c r="I63" s="379"/>
      <c r="J63" s="2"/>
      <c r="K63" s="2"/>
      <c r="L63" s="2"/>
    </row>
    <row r="64" spans="1:12" ht="18.75" customHeight="1">
      <c r="A64" s="313" t="s">
        <v>395</v>
      </c>
      <c r="B64" s="313" t="s">
        <v>356</v>
      </c>
      <c r="C64" s="406"/>
      <c r="D64" s="15" t="s">
        <v>177</v>
      </c>
      <c r="E64" s="150">
        <v>44308</v>
      </c>
      <c r="F64" s="150">
        <v>44308</v>
      </c>
      <c r="G64" s="383" t="s">
        <v>534</v>
      </c>
      <c r="H64" s="263" t="s">
        <v>472</v>
      </c>
      <c r="I64" s="378">
        <v>1132.26778</v>
      </c>
      <c r="J64" s="2"/>
      <c r="K64" s="2"/>
      <c r="L64" s="2"/>
    </row>
    <row r="65" spans="1:12" ht="18.75" customHeight="1">
      <c r="A65" s="408"/>
      <c r="B65" s="408"/>
      <c r="C65" s="406"/>
      <c r="D65" s="15" t="s">
        <v>178</v>
      </c>
      <c r="E65" s="150">
        <v>44330</v>
      </c>
      <c r="F65" s="150">
        <v>44330</v>
      </c>
      <c r="G65" s="384"/>
      <c r="H65" s="264"/>
      <c r="I65" s="433"/>
      <c r="J65" s="2"/>
      <c r="K65" s="2"/>
      <c r="L65" s="2"/>
    </row>
    <row r="66" spans="1:12" ht="18.75" customHeight="1">
      <c r="A66" s="408"/>
      <c r="B66" s="408"/>
      <c r="C66" s="406"/>
      <c r="D66" s="382" t="s">
        <v>179</v>
      </c>
      <c r="E66" s="377">
        <v>44340</v>
      </c>
      <c r="F66" s="377">
        <v>44340</v>
      </c>
      <c r="G66" s="384"/>
      <c r="H66" s="264"/>
      <c r="I66" s="433"/>
      <c r="J66" s="2"/>
      <c r="K66" s="2"/>
      <c r="L66" s="2"/>
    </row>
    <row r="67" spans="1:12" ht="12" customHeight="1">
      <c r="A67" s="408"/>
      <c r="B67" s="408"/>
      <c r="C67" s="406"/>
      <c r="D67" s="382"/>
      <c r="E67" s="377"/>
      <c r="F67" s="377"/>
      <c r="G67" s="384"/>
      <c r="H67" s="264"/>
      <c r="I67" s="433"/>
      <c r="J67" s="2"/>
      <c r="K67" s="2"/>
      <c r="L67" s="2"/>
    </row>
    <row r="68" spans="1:12" ht="38.25" customHeight="1">
      <c r="A68" s="314"/>
      <c r="B68" s="314"/>
      <c r="C68" s="406"/>
      <c r="D68" s="15" t="s">
        <v>180</v>
      </c>
      <c r="E68" s="156">
        <v>44340</v>
      </c>
      <c r="F68" s="156">
        <v>44442</v>
      </c>
      <c r="G68" s="385"/>
      <c r="H68" s="265"/>
      <c r="I68" s="379"/>
      <c r="J68" s="2"/>
      <c r="K68" s="2"/>
      <c r="L68" s="2"/>
    </row>
    <row r="69" spans="1:12" ht="97.5" customHeight="1">
      <c r="A69" s="85" t="s">
        <v>64</v>
      </c>
      <c r="B69" s="85" t="s">
        <v>142</v>
      </c>
      <c r="C69" s="6" t="s">
        <v>76</v>
      </c>
      <c r="D69" s="6"/>
      <c r="E69" s="58">
        <v>44195</v>
      </c>
      <c r="F69" s="58">
        <v>44560</v>
      </c>
      <c r="G69" s="155" t="s">
        <v>371</v>
      </c>
      <c r="H69" s="125" t="s">
        <v>476</v>
      </c>
      <c r="I69" s="43">
        <f>I70+I75+I123+I148+I157+I161+I165</f>
        <v>18823.801349999998</v>
      </c>
      <c r="J69" s="2"/>
      <c r="K69" s="2"/>
      <c r="L69" s="2"/>
    </row>
    <row r="70" spans="1:12" ht="25.5" customHeight="1">
      <c r="A70" s="389" t="s">
        <v>95</v>
      </c>
      <c r="B70" s="337" t="s">
        <v>138</v>
      </c>
      <c r="C70" s="302" t="s">
        <v>86</v>
      </c>
      <c r="D70" s="145" t="s">
        <v>177</v>
      </c>
      <c r="E70" s="58">
        <v>44195</v>
      </c>
      <c r="F70" s="58">
        <v>44195</v>
      </c>
      <c r="G70" s="383" t="s">
        <v>535</v>
      </c>
      <c r="H70" s="263" t="s">
        <v>338</v>
      </c>
      <c r="I70" s="378">
        <v>500</v>
      </c>
      <c r="J70" s="2"/>
      <c r="K70" s="2"/>
      <c r="L70" s="2"/>
    </row>
    <row r="71" spans="1:12" ht="27.75" customHeight="1">
      <c r="A71" s="406"/>
      <c r="B71" s="338"/>
      <c r="C71" s="336"/>
      <c r="D71" s="145" t="s">
        <v>178</v>
      </c>
      <c r="E71" s="58">
        <v>44210</v>
      </c>
      <c r="F71" s="58">
        <v>44210</v>
      </c>
      <c r="G71" s="384"/>
      <c r="H71" s="264"/>
      <c r="I71" s="433"/>
      <c r="J71" s="2"/>
      <c r="K71" s="2"/>
      <c r="L71" s="2"/>
    </row>
    <row r="72" spans="1:12" ht="27.75" customHeight="1">
      <c r="A72" s="406"/>
      <c r="B72" s="338"/>
      <c r="C72" s="336"/>
      <c r="D72" s="145" t="s">
        <v>179</v>
      </c>
      <c r="E72" s="147">
        <v>44221</v>
      </c>
      <c r="F72" s="147">
        <v>44221</v>
      </c>
      <c r="G72" s="384"/>
      <c r="H72" s="264"/>
      <c r="I72" s="433"/>
      <c r="J72" s="2"/>
      <c r="K72" s="2"/>
      <c r="L72" s="2"/>
    </row>
    <row r="73" spans="1:12" ht="27.75" customHeight="1">
      <c r="A73" s="390"/>
      <c r="B73" s="339"/>
      <c r="C73" s="303"/>
      <c r="D73" s="145" t="s">
        <v>180</v>
      </c>
      <c r="E73" s="147">
        <v>44221</v>
      </c>
      <c r="F73" s="147">
        <v>44553</v>
      </c>
      <c r="G73" s="385"/>
      <c r="H73" s="265"/>
      <c r="I73" s="379"/>
      <c r="J73" s="2"/>
      <c r="K73" s="2"/>
      <c r="L73" s="2"/>
    </row>
    <row r="74" spans="1:12" ht="119.25" customHeight="1">
      <c r="A74" s="6" t="s">
        <v>96</v>
      </c>
      <c r="B74" s="6" t="s">
        <v>300</v>
      </c>
      <c r="C74" s="14" t="s">
        <v>307</v>
      </c>
      <c r="D74" s="423" t="s">
        <v>328</v>
      </c>
      <c r="E74" s="424"/>
      <c r="F74" s="425"/>
      <c r="G74" s="6" t="s">
        <v>308</v>
      </c>
      <c r="H74" s="125" t="s">
        <v>309</v>
      </c>
      <c r="I74" s="118">
        <v>0</v>
      </c>
      <c r="J74" s="2"/>
      <c r="K74" s="2"/>
      <c r="L74" s="2"/>
    </row>
    <row r="75" spans="1:12" ht="27.75" customHeight="1">
      <c r="A75" s="290" t="s">
        <v>97</v>
      </c>
      <c r="B75" s="285" t="s">
        <v>407</v>
      </c>
      <c r="C75" s="294" t="s">
        <v>86</v>
      </c>
      <c r="D75" s="427"/>
      <c r="E75" s="426">
        <v>44195</v>
      </c>
      <c r="F75" s="426">
        <v>44560</v>
      </c>
      <c r="G75" s="291" t="s">
        <v>162</v>
      </c>
      <c r="H75" s="273" t="s">
        <v>475</v>
      </c>
      <c r="I75" s="435">
        <f>I78+I81+I84+I87+I90+I94+I97+I100+I104+I108+I115+I112+I118</f>
        <v>13727.22678</v>
      </c>
      <c r="J75" s="2"/>
      <c r="K75" s="2"/>
      <c r="L75" s="2"/>
    </row>
    <row r="76" spans="1:12" ht="27.75" customHeight="1">
      <c r="A76" s="290"/>
      <c r="B76" s="285"/>
      <c r="C76" s="294"/>
      <c r="D76" s="427"/>
      <c r="E76" s="427"/>
      <c r="F76" s="427"/>
      <c r="G76" s="291"/>
      <c r="H76" s="273"/>
      <c r="I76" s="435"/>
      <c r="J76" s="2"/>
      <c r="K76" s="2"/>
      <c r="L76" s="2"/>
    </row>
    <row r="77" spans="1:12" ht="40.5" customHeight="1">
      <c r="A77" s="290"/>
      <c r="B77" s="285"/>
      <c r="C77" s="294"/>
      <c r="D77" s="427"/>
      <c r="E77" s="427"/>
      <c r="F77" s="427"/>
      <c r="G77" s="291"/>
      <c r="H77" s="273"/>
      <c r="I77" s="435"/>
      <c r="J77" s="2"/>
      <c r="K77" s="2"/>
      <c r="L77" s="2"/>
    </row>
    <row r="78" spans="1:12" ht="34.5" customHeight="1">
      <c r="A78" s="302" t="s">
        <v>408</v>
      </c>
      <c r="B78" s="302" t="s">
        <v>185</v>
      </c>
      <c r="C78" s="294"/>
      <c r="D78" s="172" t="s">
        <v>177</v>
      </c>
      <c r="E78" s="174">
        <v>44195</v>
      </c>
      <c r="F78" s="174">
        <v>44195</v>
      </c>
      <c r="G78" s="263" t="s">
        <v>162</v>
      </c>
      <c r="H78" s="263" t="s">
        <v>373</v>
      </c>
      <c r="I78" s="434">
        <v>518.29855</v>
      </c>
      <c r="J78" s="2"/>
      <c r="K78" s="2"/>
      <c r="L78" s="2"/>
    </row>
    <row r="79" spans="1:12" ht="38.25" customHeight="1">
      <c r="A79" s="336"/>
      <c r="B79" s="336"/>
      <c r="C79" s="294"/>
      <c r="D79" s="172" t="s">
        <v>179</v>
      </c>
      <c r="E79" s="174">
        <v>44197</v>
      </c>
      <c r="F79" s="174">
        <v>44197</v>
      </c>
      <c r="G79" s="264"/>
      <c r="H79" s="264"/>
      <c r="I79" s="434"/>
      <c r="J79" s="2"/>
      <c r="K79" s="2"/>
      <c r="L79" s="2"/>
    </row>
    <row r="80" spans="1:12" s="28" customFormat="1" ht="33" customHeight="1">
      <c r="A80" s="336"/>
      <c r="B80" s="336"/>
      <c r="C80" s="294"/>
      <c r="D80" s="172" t="s">
        <v>180</v>
      </c>
      <c r="E80" s="174">
        <v>44197</v>
      </c>
      <c r="F80" s="174">
        <v>44560</v>
      </c>
      <c r="G80" s="264"/>
      <c r="H80" s="264"/>
      <c r="I80" s="434"/>
      <c r="J80" s="60"/>
      <c r="K80" s="60"/>
      <c r="L80" s="60"/>
    </row>
    <row r="81" spans="1:12" s="28" customFormat="1" ht="33" customHeight="1">
      <c r="A81" s="336"/>
      <c r="B81" s="336"/>
      <c r="C81" s="294"/>
      <c r="D81" s="255" t="s">
        <v>177</v>
      </c>
      <c r="E81" s="259">
        <v>44208</v>
      </c>
      <c r="F81" s="259">
        <v>44208</v>
      </c>
      <c r="G81" s="264"/>
      <c r="H81" s="264"/>
      <c r="I81" s="398">
        <v>142.5141</v>
      </c>
      <c r="J81" s="60"/>
      <c r="K81" s="60"/>
      <c r="L81" s="60"/>
    </row>
    <row r="82" spans="1:12" s="28" customFormat="1" ht="33" customHeight="1">
      <c r="A82" s="336"/>
      <c r="B82" s="336"/>
      <c r="C82" s="294"/>
      <c r="D82" s="255" t="s">
        <v>179</v>
      </c>
      <c r="E82" s="259">
        <v>44211</v>
      </c>
      <c r="F82" s="259">
        <v>44211</v>
      </c>
      <c r="G82" s="264"/>
      <c r="H82" s="264"/>
      <c r="I82" s="399"/>
      <c r="J82" s="60"/>
      <c r="K82" s="60"/>
      <c r="L82" s="60"/>
    </row>
    <row r="83" spans="1:12" s="28" customFormat="1" ht="33" customHeight="1">
      <c r="A83" s="336"/>
      <c r="B83" s="336"/>
      <c r="C83" s="294"/>
      <c r="D83" s="255" t="s">
        <v>180</v>
      </c>
      <c r="E83" s="259">
        <v>44211</v>
      </c>
      <c r="F83" s="259">
        <v>44560</v>
      </c>
      <c r="G83" s="264"/>
      <c r="H83" s="264"/>
      <c r="I83" s="400"/>
      <c r="J83" s="60"/>
      <c r="K83" s="60"/>
      <c r="L83" s="60"/>
    </row>
    <row r="84" spans="1:12" s="28" customFormat="1" ht="21.75" customHeight="1">
      <c r="A84" s="336"/>
      <c r="B84" s="336"/>
      <c r="C84" s="294"/>
      <c r="D84" s="137" t="s">
        <v>372</v>
      </c>
      <c r="E84" s="174">
        <v>44217</v>
      </c>
      <c r="F84" s="174">
        <v>44217</v>
      </c>
      <c r="G84" s="264"/>
      <c r="H84" s="264"/>
      <c r="I84" s="434">
        <v>346.38875</v>
      </c>
      <c r="J84" s="60"/>
      <c r="K84" s="60"/>
      <c r="L84" s="60"/>
    </row>
    <row r="85" spans="1:12" s="28" customFormat="1" ht="33" customHeight="1">
      <c r="A85" s="336"/>
      <c r="B85" s="336"/>
      <c r="C85" s="294"/>
      <c r="D85" s="137" t="s">
        <v>179</v>
      </c>
      <c r="E85" s="174">
        <v>44224</v>
      </c>
      <c r="F85" s="174">
        <v>44224</v>
      </c>
      <c r="G85" s="264"/>
      <c r="H85" s="264"/>
      <c r="I85" s="434"/>
      <c r="J85" s="60"/>
      <c r="K85" s="60"/>
      <c r="L85" s="60"/>
    </row>
    <row r="86" spans="1:12" s="28" customFormat="1" ht="19.5" customHeight="1">
      <c r="A86" s="336"/>
      <c r="B86" s="336"/>
      <c r="C86" s="294"/>
      <c r="D86" s="137" t="s">
        <v>180</v>
      </c>
      <c r="E86" s="174">
        <v>44224</v>
      </c>
      <c r="F86" s="138">
        <v>44550</v>
      </c>
      <c r="G86" s="264"/>
      <c r="H86" s="264"/>
      <c r="I86" s="434"/>
      <c r="J86" s="60"/>
      <c r="K86" s="60"/>
      <c r="L86" s="60"/>
    </row>
    <row r="87" spans="1:12" s="28" customFormat="1" ht="18.75" customHeight="1">
      <c r="A87" s="336"/>
      <c r="B87" s="336"/>
      <c r="C87" s="294"/>
      <c r="D87" s="137" t="s">
        <v>372</v>
      </c>
      <c r="E87" s="174">
        <v>44244</v>
      </c>
      <c r="F87" s="174">
        <v>44244</v>
      </c>
      <c r="G87" s="264"/>
      <c r="H87" s="264"/>
      <c r="I87" s="434">
        <v>432.38856</v>
      </c>
      <c r="J87" s="60"/>
      <c r="K87" s="60"/>
      <c r="L87" s="60"/>
    </row>
    <row r="88" spans="1:12" s="28" customFormat="1" ht="33" customHeight="1">
      <c r="A88" s="336"/>
      <c r="B88" s="336"/>
      <c r="C88" s="294"/>
      <c r="D88" s="137" t="s">
        <v>179</v>
      </c>
      <c r="E88" s="174">
        <v>44251</v>
      </c>
      <c r="F88" s="174">
        <v>44251</v>
      </c>
      <c r="G88" s="264"/>
      <c r="H88" s="264"/>
      <c r="I88" s="434"/>
      <c r="J88" s="60"/>
      <c r="K88" s="60"/>
      <c r="L88" s="60"/>
    </row>
    <row r="89" spans="1:12" s="28" customFormat="1" ht="31.5" customHeight="1">
      <c r="A89" s="336"/>
      <c r="B89" s="336"/>
      <c r="C89" s="294"/>
      <c r="D89" s="137" t="s">
        <v>180</v>
      </c>
      <c r="E89" s="174">
        <v>44251</v>
      </c>
      <c r="F89" s="138">
        <v>44560</v>
      </c>
      <c r="G89" s="264"/>
      <c r="H89" s="264"/>
      <c r="I89" s="434"/>
      <c r="J89" s="60"/>
      <c r="K89" s="60"/>
      <c r="L89" s="60"/>
    </row>
    <row r="90" spans="1:12" s="28" customFormat="1" ht="31.5" customHeight="1">
      <c r="A90" s="336"/>
      <c r="B90" s="336"/>
      <c r="C90" s="294"/>
      <c r="D90" s="137" t="s">
        <v>177</v>
      </c>
      <c r="E90" s="259">
        <v>44247</v>
      </c>
      <c r="F90" s="138">
        <v>44247</v>
      </c>
      <c r="G90" s="264" t="s">
        <v>162</v>
      </c>
      <c r="H90" s="264" t="s">
        <v>373</v>
      </c>
      <c r="I90" s="398">
        <v>3524.53444</v>
      </c>
      <c r="J90" s="60"/>
      <c r="K90" s="60"/>
      <c r="L90" s="60"/>
    </row>
    <row r="91" spans="1:12" s="28" customFormat="1" ht="31.5" customHeight="1">
      <c r="A91" s="336"/>
      <c r="B91" s="336"/>
      <c r="C91" s="294"/>
      <c r="D91" s="137" t="s">
        <v>178</v>
      </c>
      <c r="E91" s="259">
        <v>44256</v>
      </c>
      <c r="F91" s="138">
        <v>44256</v>
      </c>
      <c r="G91" s="264"/>
      <c r="H91" s="264"/>
      <c r="I91" s="399"/>
      <c r="J91" s="60"/>
      <c r="K91" s="60"/>
      <c r="L91" s="60"/>
    </row>
    <row r="92" spans="1:12" s="28" customFormat="1" ht="31.5" customHeight="1">
      <c r="A92" s="336"/>
      <c r="B92" s="336" t="s">
        <v>549</v>
      </c>
      <c r="C92" s="294"/>
      <c r="D92" s="137" t="s">
        <v>179</v>
      </c>
      <c r="E92" s="253">
        <v>44267</v>
      </c>
      <c r="F92" s="253">
        <v>44267</v>
      </c>
      <c r="G92" s="264"/>
      <c r="H92" s="264"/>
      <c r="I92" s="399"/>
      <c r="J92" s="60"/>
      <c r="K92" s="60"/>
      <c r="L92" s="60"/>
    </row>
    <row r="93" spans="1:12" s="28" customFormat="1" ht="31.5" customHeight="1">
      <c r="A93" s="303"/>
      <c r="B93" s="336"/>
      <c r="C93" s="294"/>
      <c r="D93" s="137" t="s">
        <v>180</v>
      </c>
      <c r="E93" s="253">
        <v>44267</v>
      </c>
      <c r="F93" s="138">
        <v>44559</v>
      </c>
      <c r="G93" s="264"/>
      <c r="H93" s="264"/>
      <c r="I93" s="400"/>
      <c r="J93" s="60"/>
      <c r="K93" s="60"/>
      <c r="L93" s="60"/>
    </row>
    <row r="94" spans="1:12" s="28" customFormat="1" ht="31.5" customHeight="1">
      <c r="A94" s="256"/>
      <c r="B94" s="336"/>
      <c r="C94" s="294"/>
      <c r="D94" s="137" t="s">
        <v>372</v>
      </c>
      <c r="E94" s="259">
        <v>44313</v>
      </c>
      <c r="F94" s="259">
        <v>44313</v>
      </c>
      <c r="G94" s="264"/>
      <c r="H94" s="264"/>
      <c r="I94" s="398">
        <v>2.3244</v>
      </c>
      <c r="J94" s="60"/>
      <c r="K94" s="60"/>
      <c r="L94" s="60"/>
    </row>
    <row r="95" spans="1:12" s="28" customFormat="1" ht="31.5" customHeight="1">
      <c r="A95" s="256"/>
      <c r="B95" s="336"/>
      <c r="C95" s="294"/>
      <c r="D95" s="137" t="s">
        <v>179</v>
      </c>
      <c r="E95" s="259">
        <v>44316</v>
      </c>
      <c r="F95" s="259">
        <v>44316</v>
      </c>
      <c r="G95" s="264"/>
      <c r="H95" s="264"/>
      <c r="I95" s="399"/>
      <c r="J95" s="60"/>
      <c r="K95" s="60"/>
      <c r="L95" s="60"/>
    </row>
    <row r="96" spans="1:12" s="28" customFormat="1" ht="31.5" customHeight="1">
      <c r="A96" s="256"/>
      <c r="B96" s="336"/>
      <c r="C96" s="294"/>
      <c r="D96" s="137" t="s">
        <v>180</v>
      </c>
      <c r="E96" s="259">
        <v>44316</v>
      </c>
      <c r="F96" s="138">
        <v>44560</v>
      </c>
      <c r="G96" s="264"/>
      <c r="H96" s="264"/>
      <c r="I96" s="400"/>
      <c r="J96" s="60"/>
      <c r="K96" s="60"/>
      <c r="L96" s="60"/>
    </row>
    <row r="97" spans="1:12" s="28" customFormat="1" ht="31.5" customHeight="1">
      <c r="A97" s="256"/>
      <c r="B97" s="336"/>
      <c r="C97" s="294"/>
      <c r="D97" s="137" t="s">
        <v>372</v>
      </c>
      <c r="E97" s="259">
        <v>44364</v>
      </c>
      <c r="F97" s="259">
        <v>44364</v>
      </c>
      <c r="G97" s="264"/>
      <c r="H97" s="264"/>
      <c r="I97" s="398">
        <v>265</v>
      </c>
      <c r="J97" s="60"/>
      <c r="K97" s="60"/>
      <c r="L97" s="60"/>
    </row>
    <row r="98" spans="1:12" s="28" customFormat="1" ht="31.5" customHeight="1">
      <c r="A98" s="256"/>
      <c r="B98" s="336"/>
      <c r="C98" s="294"/>
      <c r="D98" s="137" t="s">
        <v>179</v>
      </c>
      <c r="E98" s="259">
        <v>44376</v>
      </c>
      <c r="F98" s="259">
        <v>44376</v>
      </c>
      <c r="G98" s="264"/>
      <c r="H98" s="264"/>
      <c r="I98" s="399"/>
      <c r="J98" s="60"/>
      <c r="K98" s="60"/>
      <c r="L98" s="60"/>
    </row>
    <row r="99" spans="1:12" s="28" customFormat="1" ht="31.5" customHeight="1">
      <c r="A99" s="256"/>
      <c r="B99" s="336"/>
      <c r="C99" s="294"/>
      <c r="D99" s="137" t="s">
        <v>180</v>
      </c>
      <c r="E99" s="259">
        <v>44376</v>
      </c>
      <c r="F99" s="138">
        <v>44560</v>
      </c>
      <c r="G99" s="264"/>
      <c r="H99" s="264"/>
      <c r="I99" s="400"/>
      <c r="J99" s="60"/>
      <c r="K99" s="60"/>
      <c r="L99" s="60"/>
    </row>
    <row r="100" spans="1:12" s="28" customFormat="1" ht="31.5" customHeight="1">
      <c r="A100" s="256"/>
      <c r="B100" s="336"/>
      <c r="C100" s="294"/>
      <c r="D100" s="137" t="s">
        <v>177</v>
      </c>
      <c r="E100" s="259">
        <v>44421</v>
      </c>
      <c r="F100" s="138">
        <v>44421</v>
      </c>
      <c r="G100" s="264"/>
      <c r="H100" s="264"/>
      <c r="I100" s="434">
        <v>1900.05093</v>
      </c>
      <c r="J100" s="60"/>
      <c r="K100" s="60"/>
      <c r="L100" s="60"/>
    </row>
    <row r="101" spans="1:12" s="28" customFormat="1" ht="31.5" customHeight="1">
      <c r="A101" s="256"/>
      <c r="B101" s="336"/>
      <c r="C101" s="294"/>
      <c r="D101" s="137" t="s">
        <v>178</v>
      </c>
      <c r="E101" s="259">
        <v>44435</v>
      </c>
      <c r="F101" s="138">
        <v>44435</v>
      </c>
      <c r="G101" s="264"/>
      <c r="H101" s="264"/>
      <c r="I101" s="434"/>
      <c r="J101" s="60"/>
      <c r="K101" s="60"/>
      <c r="L101" s="60"/>
    </row>
    <row r="102" spans="1:12" s="28" customFormat="1" ht="31.5" customHeight="1">
      <c r="A102" s="256"/>
      <c r="B102" s="336"/>
      <c r="C102" s="294"/>
      <c r="D102" s="137" t="s">
        <v>179</v>
      </c>
      <c r="E102" s="259">
        <v>44446</v>
      </c>
      <c r="F102" s="259">
        <v>44446</v>
      </c>
      <c r="G102" s="264"/>
      <c r="H102" s="264"/>
      <c r="I102" s="434"/>
      <c r="J102" s="60"/>
      <c r="K102" s="60"/>
      <c r="L102" s="60"/>
    </row>
    <row r="103" spans="1:12" s="28" customFormat="1" ht="31.5" customHeight="1">
      <c r="A103" s="256"/>
      <c r="B103" s="336"/>
      <c r="C103" s="294"/>
      <c r="D103" s="137" t="s">
        <v>180</v>
      </c>
      <c r="E103" s="259">
        <v>44446</v>
      </c>
      <c r="F103" s="138">
        <v>44560</v>
      </c>
      <c r="G103" s="264"/>
      <c r="H103" s="264"/>
      <c r="I103" s="434"/>
      <c r="J103" s="60"/>
      <c r="K103" s="60"/>
      <c r="L103" s="60"/>
    </row>
    <row r="104" spans="1:12" s="28" customFormat="1" ht="31.5" customHeight="1">
      <c r="A104" s="256"/>
      <c r="B104" s="336"/>
      <c r="C104" s="294"/>
      <c r="D104" s="137" t="s">
        <v>177</v>
      </c>
      <c r="E104" s="259">
        <v>44433</v>
      </c>
      <c r="F104" s="138">
        <v>44433</v>
      </c>
      <c r="G104" s="264"/>
      <c r="H104" s="264"/>
      <c r="I104" s="399">
        <v>935.9172</v>
      </c>
      <c r="J104" s="60"/>
      <c r="K104" s="60"/>
      <c r="L104" s="60"/>
    </row>
    <row r="105" spans="1:12" s="28" customFormat="1" ht="31.5" customHeight="1">
      <c r="A105" s="256"/>
      <c r="B105" s="336"/>
      <c r="C105" s="294"/>
      <c r="D105" s="137" t="s">
        <v>178</v>
      </c>
      <c r="E105" s="259">
        <v>44448</v>
      </c>
      <c r="F105" s="138">
        <v>44448</v>
      </c>
      <c r="G105" s="264"/>
      <c r="H105" s="264"/>
      <c r="I105" s="399"/>
      <c r="J105" s="60"/>
      <c r="K105" s="60"/>
      <c r="L105" s="60"/>
    </row>
    <row r="106" spans="1:12" s="28" customFormat="1" ht="31.5" customHeight="1">
      <c r="A106" s="256"/>
      <c r="B106" s="336"/>
      <c r="C106" s="294"/>
      <c r="D106" s="137" t="s">
        <v>179</v>
      </c>
      <c r="E106" s="259">
        <v>44460</v>
      </c>
      <c r="F106" s="259">
        <v>44460</v>
      </c>
      <c r="G106" s="264"/>
      <c r="H106" s="264"/>
      <c r="I106" s="399"/>
      <c r="J106" s="60"/>
      <c r="K106" s="60"/>
      <c r="L106" s="60"/>
    </row>
    <row r="107" spans="1:12" s="28" customFormat="1" ht="31.5" customHeight="1">
      <c r="A107" s="256"/>
      <c r="B107" s="336"/>
      <c r="C107" s="294"/>
      <c r="D107" s="137" t="s">
        <v>180</v>
      </c>
      <c r="E107" s="259">
        <v>44460</v>
      </c>
      <c r="F107" s="138">
        <v>44560</v>
      </c>
      <c r="G107" s="264"/>
      <c r="H107" s="264"/>
      <c r="I107" s="400"/>
      <c r="J107" s="60"/>
      <c r="K107" s="60"/>
      <c r="L107" s="60"/>
    </row>
    <row r="108" spans="1:12" s="28" customFormat="1" ht="31.5" customHeight="1">
      <c r="A108" s="256"/>
      <c r="B108" s="336" t="s">
        <v>550</v>
      </c>
      <c r="C108" s="294"/>
      <c r="D108" s="137" t="s">
        <v>177</v>
      </c>
      <c r="E108" s="259">
        <v>44473</v>
      </c>
      <c r="F108" s="138">
        <v>44473</v>
      </c>
      <c r="G108" s="264" t="s">
        <v>162</v>
      </c>
      <c r="H108" s="264"/>
      <c r="I108" s="398">
        <v>594</v>
      </c>
      <c r="J108" s="60"/>
      <c r="K108" s="60"/>
      <c r="L108" s="60"/>
    </row>
    <row r="109" spans="1:12" s="28" customFormat="1" ht="18" customHeight="1">
      <c r="A109" s="256"/>
      <c r="B109" s="336"/>
      <c r="C109" s="294"/>
      <c r="D109" s="137" t="s">
        <v>178</v>
      </c>
      <c r="E109" s="259">
        <v>44487</v>
      </c>
      <c r="F109" s="138">
        <v>44487</v>
      </c>
      <c r="G109" s="264"/>
      <c r="H109" s="264"/>
      <c r="I109" s="399"/>
      <c r="J109" s="60"/>
      <c r="K109" s="60"/>
      <c r="L109" s="60"/>
    </row>
    <row r="110" spans="1:12" s="28" customFormat="1" ht="30.75" customHeight="1">
      <c r="A110" s="256"/>
      <c r="B110" s="336"/>
      <c r="C110" s="294"/>
      <c r="D110" s="137" t="s">
        <v>179</v>
      </c>
      <c r="E110" s="259">
        <v>44490</v>
      </c>
      <c r="F110" s="259">
        <v>44490</v>
      </c>
      <c r="G110" s="264"/>
      <c r="H110" s="437"/>
      <c r="I110" s="399"/>
      <c r="J110" s="60"/>
      <c r="K110" s="60"/>
      <c r="L110" s="60"/>
    </row>
    <row r="111" spans="1:12" s="28" customFormat="1" ht="31.5" customHeight="1">
      <c r="A111" s="256"/>
      <c r="B111" s="336"/>
      <c r="C111" s="294"/>
      <c r="D111" s="137" t="s">
        <v>180</v>
      </c>
      <c r="E111" s="259">
        <v>44490</v>
      </c>
      <c r="F111" s="138">
        <v>44560</v>
      </c>
      <c r="G111" s="264"/>
      <c r="H111" s="437"/>
      <c r="I111" s="400"/>
      <c r="J111" s="60"/>
      <c r="K111" s="60"/>
      <c r="L111" s="60"/>
    </row>
    <row r="112" spans="1:12" s="28" customFormat="1" ht="31.5" customHeight="1">
      <c r="A112" s="256"/>
      <c r="B112" s="336"/>
      <c r="C112" s="294"/>
      <c r="D112" s="137" t="s">
        <v>177</v>
      </c>
      <c r="E112" s="259">
        <v>44533</v>
      </c>
      <c r="F112" s="138">
        <v>44533</v>
      </c>
      <c r="G112" s="264"/>
      <c r="H112" s="437"/>
      <c r="I112" s="398">
        <v>510.216</v>
      </c>
      <c r="J112" s="60"/>
      <c r="K112" s="60"/>
      <c r="L112" s="60"/>
    </row>
    <row r="113" spans="1:12" s="28" customFormat="1" ht="31.5" customHeight="1">
      <c r="A113" s="256"/>
      <c r="B113" s="336"/>
      <c r="C113" s="294"/>
      <c r="D113" s="137" t="s">
        <v>179</v>
      </c>
      <c r="E113" s="259">
        <v>44547</v>
      </c>
      <c r="F113" s="259">
        <v>44547</v>
      </c>
      <c r="G113" s="264"/>
      <c r="H113" s="437"/>
      <c r="I113" s="399"/>
      <c r="J113" s="60"/>
      <c r="K113" s="60"/>
      <c r="L113" s="60"/>
    </row>
    <row r="114" spans="1:12" s="28" customFormat="1" ht="31.5" customHeight="1">
      <c r="A114" s="256"/>
      <c r="B114" s="336"/>
      <c r="C114" s="294"/>
      <c r="D114" s="137" t="s">
        <v>180</v>
      </c>
      <c r="E114" s="259">
        <v>44547</v>
      </c>
      <c r="F114" s="138">
        <v>44560</v>
      </c>
      <c r="G114" s="264"/>
      <c r="H114" s="437"/>
      <c r="I114" s="400"/>
      <c r="J114" s="60"/>
      <c r="K114" s="60"/>
      <c r="L114" s="60"/>
    </row>
    <row r="115" spans="1:12" s="28" customFormat="1" ht="31.5" customHeight="1">
      <c r="A115" s="256"/>
      <c r="B115" s="336"/>
      <c r="C115" s="294"/>
      <c r="D115" s="137" t="s">
        <v>177</v>
      </c>
      <c r="E115" s="259">
        <v>44553</v>
      </c>
      <c r="F115" s="138">
        <v>44553</v>
      </c>
      <c r="G115" s="264"/>
      <c r="H115" s="437"/>
      <c r="I115" s="398">
        <v>600</v>
      </c>
      <c r="J115" s="60"/>
      <c r="K115" s="60"/>
      <c r="L115" s="60"/>
    </row>
    <row r="116" spans="1:12" s="28" customFormat="1" ht="31.5" customHeight="1">
      <c r="A116" s="256"/>
      <c r="B116" s="336"/>
      <c r="C116" s="294"/>
      <c r="D116" s="137" t="s">
        <v>179</v>
      </c>
      <c r="E116" s="259">
        <v>44558</v>
      </c>
      <c r="F116" s="259">
        <v>44558</v>
      </c>
      <c r="G116" s="264"/>
      <c r="H116" s="437"/>
      <c r="I116" s="399"/>
      <c r="J116" s="60"/>
      <c r="K116" s="60"/>
      <c r="L116" s="60"/>
    </row>
    <row r="117" spans="1:12" s="28" customFormat="1" ht="31.5" customHeight="1">
      <c r="A117" s="256"/>
      <c r="B117" s="303"/>
      <c r="C117" s="294"/>
      <c r="D117" s="137" t="s">
        <v>180</v>
      </c>
      <c r="E117" s="259">
        <v>44558</v>
      </c>
      <c r="F117" s="138">
        <v>44560</v>
      </c>
      <c r="G117" s="265"/>
      <c r="H117" s="438"/>
      <c r="I117" s="400"/>
      <c r="J117" s="60"/>
      <c r="K117" s="60"/>
      <c r="L117" s="60"/>
    </row>
    <row r="118" spans="1:12" s="28" customFormat="1" ht="24.75" customHeight="1">
      <c r="A118" s="302" t="s">
        <v>409</v>
      </c>
      <c r="B118" s="294" t="s">
        <v>374</v>
      </c>
      <c r="C118" s="294"/>
      <c r="D118" s="172" t="s">
        <v>177</v>
      </c>
      <c r="E118" s="174">
        <v>44223</v>
      </c>
      <c r="F118" s="174">
        <v>44223</v>
      </c>
      <c r="G118" s="273" t="s">
        <v>536</v>
      </c>
      <c r="H118" s="273" t="s">
        <v>429</v>
      </c>
      <c r="I118" s="434">
        <v>3955.59385</v>
      </c>
      <c r="J118" s="60"/>
      <c r="K118" s="60"/>
      <c r="L118" s="60"/>
    </row>
    <row r="119" spans="1:12" s="28" customFormat="1" ht="29.25" customHeight="1">
      <c r="A119" s="336"/>
      <c r="B119" s="294"/>
      <c r="C119" s="294"/>
      <c r="D119" s="172" t="s">
        <v>179</v>
      </c>
      <c r="E119" s="174">
        <v>44237</v>
      </c>
      <c r="F119" s="174">
        <v>44237</v>
      </c>
      <c r="G119" s="273"/>
      <c r="H119" s="273"/>
      <c r="I119" s="434"/>
      <c r="J119" s="60"/>
      <c r="K119" s="60"/>
      <c r="L119" s="60"/>
    </row>
    <row r="120" spans="1:12" s="28" customFormat="1" ht="44.25" customHeight="1">
      <c r="A120" s="303"/>
      <c r="B120" s="294"/>
      <c r="C120" s="294"/>
      <c r="D120" s="172" t="s">
        <v>180</v>
      </c>
      <c r="E120" s="174">
        <v>44237</v>
      </c>
      <c r="F120" s="174">
        <v>44560</v>
      </c>
      <c r="G120" s="273"/>
      <c r="H120" s="273"/>
      <c r="I120" s="434"/>
      <c r="J120" s="60"/>
      <c r="K120" s="60"/>
      <c r="L120" s="60"/>
    </row>
    <row r="121" spans="1:12" s="28" customFormat="1" ht="27.75" customHeight="1">
      <c r="A121" s="290" t="s">
        <v>98</v>
      </c>
      <c r="B121" s="337" t="s">
        <v>104</v>
      </c>
      <c r="C121" s="294"/>
      <c r="D121" s="172" t="s">
        <v>305</v>
      </c>
      <c r="E121" s="172"/>
      <c r="F121" s="172"/>
      <c r="G121" s="291" t="s">
        <v>322</v>
      </c>
      <c r="H121" s="172" t="s">
        <v>248</v>
      </c>
      <c r="I121" s="175">
        <v>0</v>
      </c>
      <c r="J121" s="60"/>
      <c r="K121" s="60"/>
      <c r="L121" s="60"/>
    </row>
    <row r="122" spans="1:12" s="28" customFormat="1" ht="30.75" customHeight="1">
      <c r="A122" s="290"/>
      <c r="B122" s="339"/>
      <c r="C122" s="294"/>
      <c r="D122" s="172"/>
      <c r="E122" s="172"/>
      <c r="F122" s="172"/>
      <c r="G122" s="291"/>
      <c r="H122" s="172"/>
      <c r="I122" s="175"/>
      <c r="J122" s="60"/>
      <c r="K122" s="60"/>
      <c r="L122" s="60"/>
    </row>
    <row r="123" spans="1:12" ht="25.5" customHeight="1">
      <c r="A123" s="389" t="s">
        <v>99</v>
      </c>
      <c r="B123" s="389" t="s">
        <v>171</v>
      </c>
      <c r="C123" s="302" t="s">
        <v>551</v>
      </c>
      <c r="D123" s="172" t="s">
        <v>177</v>
      </c>
      <c r="E123" s="174">
        <v>44196</v>
      </c>
      <c r="F123" s="174">
        <v>44196</v>
      </c>
      <c r="G123" s="263" t="s">
        <v>537</v>
      </c>
      <c r="H123" s="263" t="s">
        <v>182</v>
      </c>
      <c r="I123" s="378">
        <v>1100.15059</v>
      </c>
      <c r="J123" s="2"/>
      <c r="K123" s="2"/>
      <c r="L123" s="2"/>
    </row>
    <row r="124" spans="1:12" ht="27" customHeight="1">
      <c r="A124" s="406"/>
      <c r="B124" s="406"/>
      <c r="C124" s="336"/>
      <c r="D124" s="172" t="s">
        <v>179</v>
      </c>
      <c r="E124" s="93">
        <v>44207</v>
      </c>
      <c r="F124" s="93">
        <v>44207</v>
      </c>
      <c r="G124" s="264"/>
      <c r="H124" s="264"/>
      <c r="I124" s="433"/>
      <c r="J124" s="2"/>
      <c r="K124" s="2"/>
      <c r="L124" s="2"/>
    </row>
    <row r="125" spans="1:12" ht="27" customHeight="1">
      <c r="A125" s="406"/>
      <c r="B125" s="406"/>
      <c r="C125" s="336"/>
      <c r="D125" s="172" t="s">
        <v>180</v>
      </c>
      <c r="E125" s="93">
        <v>44207</v>
      </c>
      <c r="F125" s="93">
        <v>44560</v>
      </c>
      <c r="G125" s="264"/>
      <c r="H125" s="264"/>
      <c r="I125" s="433"/>
      <c r="J125" s="2"/>
      <c r="K125" s="2"/>
      <c r="L125" s="2"/>
    </row>
    <row r="126" spans="1:12" ht="27" customHeight="1">
      <c r="A126" s="406"/>
      <c r="B126" s="406"/>
      <c r="C126" s="336"/>
      <c r="D126" s="255" t="s">
        <v>177</v>
      </c>
      <c r="E126" s="259">
        <v>44196</v>
      </c>
      <c r="F126" s="259">
        <v>44196</v>
      </c>
      <c r="G126" s="264"/>
      <c r="H126" s="264"/>
      <c r="I126" s="433"/>
      <c r="J126" s="2"/>
      <c r="K126" s="2"/>
      <c r="L126" s="2"/>
    </row>
    <row r="127" spans="1:12" ht="27" customHeight="1">
      <c r="A127" s="406"/>
      <c r="B127" s="406"/>
      <c r="C127" s="336"/>
      <c r="D127" s="255" t="s">
        <v>179</v>
      </c>
      <c r="E127" s="93">
        <v>44218</v>
      </c>
      <c r="F127" s="93">
        <v>44218</v>
      </c>
      <c r="G127" s="264"/>
      <c r="H127" s="264"/>
      <c r="I127" s="433"/>
      <c r="J127" s="2"/>
      <c r="K127" s="2"/>
      <c r="L127" s="2"/>
    </row>
    <row r="128" spans="1:12" ht="27" customHeight="1">
      <c r="A128" s="406"/>
      <c r="B128" s="406"/>
      <c r="C128" s="336"/>
      <c r="D128" s="255" t="s">
        <v>180</v>
      </c>
      <c r="E128" s="93">
        <v>44218</v>
      </c>
      <c r="F128" s="93">
        <v>44560</v>
      </c>
      <c r="G128" s="264"/>
      <c r="H128" s="264"/>
      <c r="I128" s="433"/>
      <c r="J128" s="2"/>
      <c r="K128" s="2"/>
      <c r="L128" s="2"/>
    </row>
    <row r="129" spans="1:12" ht="27" customHeight="1">
      <c r="A129" s="406"/>
      <c r="B129" s="406"/>
      <c r="C129" s="336"/>
      <c r="D129" s="255" t="s">
        <v>177</v>
      </c>
      <c r="E129" s="259">
        <v>44258</v>
      </c>
      <c r="F129" s="259">
        <v>44258</v>
      </c>
      <c r="G129" s="264"/>
      <c r="H129" s="264"/>
      <c r="I129" s="433"/>
      <c r="J129" s="2"/>
      <c r="K129" s="2"/>
      <c r="L129" s="2"/>
    </row>
    <row r="130" spans="1:12" ht="27" customHeight="1">
      <c r="A130" s="406"/>
      <c r="B130" s="406"/>
      <c r="C130" s="336"/>
      <c r="D130" s="255" t="s">
        <v>179</v>
      </c>
      <c r="E130" s="93">
        <v>44270</v>
      </c>
      <c r="F130" s="93">
        <v>44270</v>
      </c>
      <c r="G130" s="264"/>
      <c r="H130" s="264"/>
      <c r="I130" s="433"/>
      <c r="J130" s="2"/>
      <c r="K130" s="2"/>
      <c r="L130" s="2"/>
    </row>
    <row r="131" spans="1:12" ht="27" customHeight="1">
      <c r="A131" s="406"/>
      <c r="B131" s="406"/>
      <c r="C131" s="336"/>
      <c r="D131" s="255" t="s">
        <v>180</v>
      </c>
      <c r="E131" s="93">
        <v>44270</v>
      </c>
      <c r="F131" s="93">
        <v>44560</v>
      </c>
      <c r="G131" s="264"/>
      <c r="H131" s="264"/>
      <c r="I131" s="433"/>
      <c r="J131" s="2"/>
      <c r="K131" s="2"/>
      <c r="L131" s="2"/>
    </row>
    <row r="132" spans="1:12" ht="27" customHeight="1">
      <c r="A132" s="406"/>
      <c r="B132" s="406"/>
      <c r="C132" s="336"/>
      <c r="D132" s="255" t="s">
        <v>177</v>
      </c>
      <c r="E132" s="259">
        <v>44379</v>
      </c>
      <c r="F132" s="259">
        <v>44379</v>
      </c>
      <c r="G132" s="264"/>
      <c r="H132" s="264"/>
      <c r="I132" s="433"/>
      <c r="J132" s="2"/>
      <c r="K132" s="2"/>
      <c r="L132" s="2"/>
    </row>
    <row r="133" spans="1:12" ht="27" customHeight="1">
      <c r="A133" s="406"/>
      <c r="B133" s="406"/>
      <c r="C133" s="336"/>
      <c r="D133" s="255" t="s">
        <v>179</v>
      </c>
      <c r="E133" s="93">
        <v>44392</v>
      </c>
      <c r="F133" s="93">
        <v>44392</v>
      </c>
      <c r="G133" s="264"/>
      <c r="H133" s="264"/>
      <c r="I133" s="433"/>
      <c r="J133" s="2"/>
      <c r="K133" s="2"/>
      <c r="L133" s="2"/>
    </row>
    <row r="134" spans="1:12" ht="27" customHeight="1">
      <c r="A134" s="406"/>
      <c r="B134" s="406"/>
      <c r="C134" s="336"/>
      <c r="D134" s="255" t="s">
        <v>180</v>
      </c>
      <c r="E134" s="93">
        <v>44392</v>
      </c>
      <c r="F134" s="93">
        <v>44560</v>
      </c>
      <c r="G134" s="264"/>
      <c r="H134" s="264"/>
      <c r="I134" s="433"/>
      <c r="J134" s="2"/>
      <c r="K134" s="2"/>
      <c r="L134" s="2"/>
    </row>
    <row r="135" spans="1:12" ht="27" customHeight="1">
      <c r="A135" s="406"/>
      <c r="B135" s="406"/>
      <c r="C135" s="336"/>
      <c r="D135" s="255" t="s">
        <v>177</v>
      </c>
      <c r="E135" s="259">
        <v>44379</v>
      </c>
      <c r="F135" s="259">
        <v>44379</v>
      </c>
      <c r="G135" s="264"/>
      <c r="H135" s="264"/>
      <c r="I135" s="433"/>
      <c r="J135" s="2"/>
      <c r="K135" s="2"/>
      <c r="L135" s="2"/>
    </row>
    <row r="136" spans="1:12" ht="27" customHeight="1">
      <c r="A136" s="406"/>
      <c r="B136" s="406"/>
      <c r="C136" s="336"/>
      <c r="D136" s="255" t="s">
        <v>179</v>
      </c>
      <c r="E136" s="93">
        <v>44392</v>
      </c>
      <c r="F136" s="93">
        <v>44392</v>
      </c>
      <c r="G136" s="264"/>
      <c r="H136" s="264"/>
      <c r="I136" s="433"/>
      <c r="J136" s="2"/>
      <c r="K136" s="2"/>
      <c r="L136" s="2"/>
    </row>
    <row r="137" spans="1:12" ht="27" customHeight="1">
      <c r="A137" s="406"/>
      <c r="B137" s="406"/>
      <c r="C137" s="336"/>
      <c r="D137" s="255" t="s">
        <v>180</v>
      </c>
      <c r="E137" s="93">
        <v>44392</v>
      </c>
      <c r="F137" s="93">
        <v>44560</v>
      </c>
      <c r="G137" s="264"/>
      <c r="H137" s="264"/>
      <c r="I137" s="433"/>
      <c r="J137" s="2"/>
      <c r="K137" s="2"/>
      <c r="L137" s="2"/>
    </row>
    <row r="138" spans="1:12" ht="27" customHeight="1">
      <c r="A138" s="406"/>
      <c r="B138" s="406"/>
      <c r="C138" s="336"/>
      <c r="D138" s="255" t="s">
        <v>177</v>
      </c>
      <c r="E138" s="259">
        <v>44497</v>
      </c>
      <c r="F138" s="259">
        <v>44497</v>
      </c>
      <c r="G138" s="264"/>
      <c r="H138" s="264"/>
      <c r="I138" s="433"/>
      <c r="J138" s="2"/>
      <c r="K138" s="2"/>
      <c r="L138" s="2"/>
    </row>
    <row r="139" spans="1:12" ht="27" customHeight="1">
      <c r="A139" s="406"/>
      <c r="B139" s="406"/>
      <c r="C139" s="336"/>
      <c r="D139" s="255" t="s">
        <v>179</v>
      </c>
      <c r="E139" s="93">
        <v>44518</v>
      </c>
      <c r="F139" s="93">
        <v>44518</v>
      </c>
      <c r="G139" s="264"/>
      <c r="H139" s="264"/>
      <c r="I139" s="433"/>
      <c r="J139" s="2"/>
      <c r="K139" s="2"/>
      <c r="L139" s="2"/>
    </row>
    <row r="140" spans="1:12" ht="27" customHeight="1">
      <c r="A140" s="406"/>
      <c r="B140" s="406"/>
      <c r="C140" s="336"/>
      <c r="D140" s="255" t="s">
        <v>180</v>
      </c>
      <c r="E140" s="93">
        <v>44518</v>
      </c>
      <c r="F140" s="93">
        <v>44560</v>
      </c>
      <c r="G140" s="264"/>
      <c r="H140" s="264"/>
      <c r="I140" s="433"/>
      <c r="J140" s="2"/>
      <c r="K140" s="2"/>
      <c r="L140" s="2"/>
    </row>
    <row r="141" spans="1:12" ht="27" customHeight="1">
      <c r="A141" s="406"/>
      <c r="B141" s="406"/>
      <c r="C141" s="336"/>
      <c r="D141" s="255" t="s">
        <v>177</v>
      </c>
      <c r="E141" s="259">
        <v>44509</v>
      </c>
      <c r="F141" s="259">
        <v>44509</v>
      </c>
      <c r="G141" s="264"/>
      <c r="H141" s="264"/>
      <c r="I141" s="433"/>
      <c r="J141" s="2"/>
      <c r="K141" s="2"/>
      <c r="L141" s="2"/>
    </row>
    <row r="142" spans="1:12" ht="27" customHeight="1">
      <c r="A142" s="406"/>
      <c r="B142" s="406"/>
      <c r="C142" s="336"/>
      <c r="D142" s="255" t="s">
        <v>179</v>
      </c>
      <c r="E142" s="93">
        <v>44522</v>
      </c>
      <c r="F142" s="93">
        <v>44522</v>
      </c>
      <c r="G142" s="264"/>
      <c r="H142" s="264"/>
      <c r="I142" s="433"/>
      <c r="J142" s="2"/>
      <c r="K142" s="2"/>
      <c r="L142" s="2"/>
    </row>
    <row r="143" spans="1:12" ht="27" customHeight="1">
      <c r="A143" s="406"/>
      <c r="B143" s="406"/>
      <c r="C143" s="336"/>
      <c r="D143" s="255" t="s">
        <v>180</v>
      </c>
      <c r="E143" s="93">
        <v>44522</v>
      </c>
      <c r="F143" s="93">
        <v>44560</v>
      </c>
      <c r="G143" s="264"/>
      <c r="H143" s="264"/>
      <c r="I143" s="433"/>
      <c r="J143" s="2"/>
      <c r="K143" s="2"/>
      <c r="L143" s="2"/>
    </row>
    <row r="144" spans="1:12" ht="27" customHeight="1">
      <c r="A144" s="406"/>
      <c r="B144" s="406"/>
      <c r="C144" s="336"/>
      <c r="D144" s="255" t="s">
        <v>177</v>
      </c>
      <c r="E144" s="259">
        <v>44509</v>
      </c>
      <c r="F144" s="259">
        <v>44509</v>
      </c>
      <c r="G144" s="264"/>
      <c r="H144" s="264"/>
      <c r="I144" s="433"/>
      <c r="J144" s="2"/>
      <c r="K144" s="2"/>
      <c r="L144" s="2"/>
    </row>
    <row r="145" spans="1:12" ht="27" customHeight="1">
      <c r="A145" s="406"/>
      <c r="B145" s="406"/>
      <c r="C145" s="336"/>
      <c r="D145" s="255" t="s">
        <v>179</v>
      </c>
      <c r="E145" s="93">
        <v>44526</v>
      </c>
      <c r="F145" s="93">
        <v>44526</v>
      </c>
      <c r="G145" s="264"/>
      <c r="H145" s="264"/>
      <c r="I145" s="433"/>
      <c r="J145" s="2"/>
      <c r="K145" s="2"/>
      <c r="L145" s="2"/>
    </row>
    <row r="146" spans="1:12" ht="27" customHeight="1">
      <c r="A146" s="390"/>
      <c r="B146" s="390"/>
      <c r="C146" s="303"/>
      <c r="D146" s="255" t="s">
        <v>180</v>
      </c>
      <c r="E146" s="93">
        <v>44526</v>
      </c>
      <c r="F146" s="93">
        <v>44560</v>
      </c>
      <c r="G146" s="265"/>
      <c r="H146" s="265"/>
      <c r="I146" s="379"/>
      <c r="J146" s="2"/>
      <c r="K146" s="2"/>
      <c r="L146" s="2"/>
    </row>
    <row r="147" spans="1:12" ht="38.25" customHeight="1">
      <c r="A147" s="6" t="s">
        <v>274</v>
      </c>
      <c r="B147" s="6" t="s">
        <v>169</v>
      </c>
      <c r="C147" s="6" t="s">
        <v>170</v>
      </c>
      <c r="D147" s="423" t="s">
        <v>310</v>
      </c>
      <c r="E147" s="424"/>
      <c r="F147" s="425"/>
      <c r="G147" s="14" t="s">
        <v>169</v>
      </c>
      <c r="H147" s="125" t="s">
        <v>474</v>
      </c>
      <c r="I147" s="213">
        <v>0</v>
      </c>
      <c r="J147" s="2"/>
      <c r="K147" s="2"/>
      <c r="L147" s="2"/>
    </row>
    <row r="148" spans="1:12" ht="23.25" customHeight="1">
      <c r="A148" s="389" t="s">
        <v>275</v>
      </c>
      <c r="B148" s="389" t="s">
        <v>412</v>
      </c>
      <c r="C148" s="389" t="s">
        <v>464</v>
      </c>
      <c r="D148" s="185" t="s">
        <v>177</v>
      </c>
      <c r="E148" s="196">
        <v>44479</v>
      </c>
      <c r="F148" s="196">
        <v>44479</v>
      </c>
      <c r="G148" s="391" t="s">
        <v>554</v>
      </c>
      <c r="H148" s="263" t="s">
        <v>474</v>
      </c>
      <c r="I148" s="378">
        <v>2221.42498</v>
      </c>
      <c r="J148" s="2"/>
      <c r="K148" s="2"/>
      <c r="L148" s="2"/>
    </row>
    <row r="149" spans="1:12" ht="23.25" customHeight="1">
      <c r="A149" s="406"/>
      <c r="B149" s="406"/>
      <c r="C149" s="406"/>
      <c r="D149" s="185" t="s">
        <v>178</v>
      </c>
      <c r="E149" s="196">
        <v>44482</v>
      </c>
      <c r="F149" s="196">
        <v>44482</v>
      </c>
      <c r="G149" s="436"/>
      <c r="H149" s="264"/>
      <c r="I149" s="433"/>
      <c r="J149" s="2"/>
      <c r="K149" s="2"/>
      <c r="L149" s="2"/>
    </row>
    <row r="150" spans="1:12" ht="29.25" customHeight="1">
      <c r="A150" s="406"/>
      <c r="B150" s="406"/>
      <c r="C150" s="406"/>
      <c r="D150" s="185" t="s">
        <v>179</v>
      </c>
      <c r="E150" s="196">
        <v>44494</v>
      </c>
      <c r="F150" s="196">
        <v>44494</v>
      </c>
      <c r="G150" s="436"/>
      <c r="H150" s="264"/>
      <c r="I150" s="433"/>
      <c r="J150" s="2"/>
      <c r="K150" s="2"/>
      <c r="L150" s="2"/>
    </row>
    <row r="151" spans="1:12" ht="29.25" customHeight="1">
      <c r="A151" s="406"/>
      <c r="B151" s="406"/>
      <c r="C151" s="406"/>
      <c r="D151" s="249" t="s">
        <v>180</v>
      </c>
      <c r="E151" s="250">
        <v>44494</v>
      </c>
      <c r="F151" s="250">
        <v>44524</v>
      </c>
      <c r="G151" s="436"/>
      <c r="H151" s="264"/>
      <c r="I151" s="433"/>
      <c r="J151" s="2"/>
      <c r="K151" s="2"/>
      <c r="L151" s="2"/>
    </row>
    <row r="152" spans="1:12" ht="29.25" customHeight="1">
      <c r="A152" s="406"/>
      <c r="B152" s="406"/>
      <c r="C152" s="406"/>
      <c r="D152" s="249" t="s">
        <v>178</v>
      </c>
      <c r="E152" s="250">
        <v>44487</v>
      </c>
      <c r="F152" s="250">
        <v>44487</v>
      </c>
      <c r="G152" s="436"/>
      <c r="H152" s="264"/>
      <c r="I152" s="433"/>
      <c r="J152" s="2"/>
      <c r="K152" s="2"/>
      <c r="L152" s="2"/>
    </row>
    <row r="153" spans="1:12" ht="29.25" customHeight="1">
      <c r="A153" s="406"/>
      <c r="B153" s="406"/>
      <c r="C153" s="406"/>
      <c r="D153" s="249" t="s">
        <v>179</v>
      </c>
      <c r="E153" s="250">
        <v>44498</v>
      </c>
      <c r="F153" s="250">
        <v>44498</v>
      </c>
      <c r="G153" s="436"/>
      <c r="H153" s="264"/>
      <c r="I153" s="433"/>
      <c r="J153" s="2"/>
      <c r="K153" s="2"/>
      <c r="L153" s="2"/>
    </row>
    <row r="154" spans="1:12" ht="29.25" customHeight="1">
      <c r="A154" s="406"/>
      <c r="B154" s="406"/>
      <c r="C154" s="406"/>
      <c r="D154" s="249" t="s">
        <v>180</v>
      </c>
      <c r="E154" s="250">
        <v>44498</v>
      </c>
      <c r="F154" s="250">
        <v>44524</v>
      </c>
      <c r="G154" s="436"/>
      <c r="H154" s="264"/>
      <c r="I154" s="433"/>
      <c r="J154" s="2"/>
      <c r="K154" s="2"/>
      <c r="L154" s="2"/>
    </row>
    <row r="155" spans="1:12" ht="29.25" customHeight="1">
      <c r="A155" s="406"/>
      <c r="B155" s="406"/>
      <c r="C155" s="406"/>
      <c r="D155" s="249" t="s">
        <v>179</v>
      </c>
      <c r="E155" s="250">
        <v>44392</v>
      </c>
      <c r="F155" s="250">
        <v>44392</v>
      </c>
      <c r="G155" s="436"/>
      <c r="H155" s="264"/>
      <c r="I155" s="433"/>
      <c r="J155" s="2"/>
      <c r="K155" s="2"/>
      <c r="L155" s="2"/>
    </row>
    <row r="156" spans="1:12" ht="46.5" customHeight="1">
      <c r="A156" s="390"/>
      <c r="B156" s="390"/>
      <c r="C156" s="390"/>
      <c r="D156" s="185" t="s">
        <v>180</v>
      </c>
      <c r="E156" s="196">
        <v>44392</v>
      </c>
      <c r="F156" s="196">
        <v>44433</v>
      </c>
      <c r="G156" s="392"/>
      <c r="H156" s="265"/>
      <c r="I156" s="379"/>
      <c r="J156" s="2"/>
      <c r="K156" s="2"/>
      <c r="L156" s="2"/>
    </row>
    <row r="157" spans="1:12" ht="24" customHeight="1">
      <c r="A157" s="341" t="s">
        <v>276</v>
      </c>
      <c r="B157" s="285" t="s">
        <v>455</v>
      </c>
      <c r="C157" s="294"/>
      <c r="D157" s="185" t="s">
        <v>177</v>
      </c>
      <c r="E157" s="196">
        <v>44501</v>
      </c>
      <c r="F157" s="196">
        <v>44501</v>
      </c>
      <c r="G157" s="273" t="s">
        <v>538</v>
      </c>
      <c r="H157" s="263" t="s">
        <v>473</v>
      </c>
      <c r="I157" s="386">
        <v>190</v>
      </c>
      <c r="J157" s="2"/>
      <c r="K157" s="2"/>
      <c r="L157" s="2"/>
    </row>
    <row r="158" spans="1:12" ht="24" customHeight="1">
      <c r="A158" s="341"/>
      <c r="B158" s="285"/>
      <c r="C158" s="294"/>
      <c r="D158" s="185" t="s">
        <v>178</v>
      </c>
      <c r="E158" s="196">
        <v>44519</v>
      </c>
      <c r="F158" s="196">
        <v>44519</v>
      </c>
      <c r="G158" s="273"/>
      <c r="H158" s="264"/>
      <c r="I158" s="386"/>
      <c r="J158" s="2"/>
      <c r="K158" s="2"/>
      <c r="L158" s="2"/>
    </row>
    <row r="159" spans="1:12" ht="40.5" customHeight="1">
      <c r="A159" s="341"/>
      <c r="B159" s="285"/>
      <c r="C159" s="294"/>
      <c r="D159" s="185" t="s">
        <v>179</v>
      </c>
      <c r="E159" s="196">
        <v>44524</v>
      </c>
      <c r="F159" s="196">
        <v>44524</v>
      </c>
      <c r="G159" s="273"/>
      <c r="H159" s="264"/>
      <c r="I159" s="386"/>
      <c r="J159" s="2"/>
      <c r="K159" s="2"/>
      <c r="L159" s="2"/>
    </row>
    <row r="160" spans="1:9" ht="35.25" customHeight="1">
      <c r="A160" s="341"/>
      <c r="B160" s="285"/>
      <c r="C160" s="294"/>
      <c r="D160" s="185" t="s">
        <v>180</v>
      </c>
      <c r="E160" s="196">
        <v>44524</v>
      </c>
      <c r="F160" s="196">
        <v>44546</v>
      </c>
      <c r="G160" s="273"/>
      <c r="H160" s="265"/>
      <c r="I160" s="386"/>
    </row>
    <row r="161" spans="1:9" ht="24" customHeight="1">
      <c r="A161" s="341" t="s">
        <v>325</v>
      </c>
      <c r="B161" s="285" t="s">
        <v>458</v>
      </c>
      <c r="C161" s="294"/>
      <c r="D161" s="201" t="s">
        <v>177</v>
      </c>
      <c r="E161" s="203">
        <v>44517</v>
      </c>
      <c r="F161" s="203">
        <v>44517</v>
      </c>
      <c r="G161" s="273" t="s">
        <v>539</v>
      </c>
      <c r="H161" s="263" t="s">
        <v>474</v>
      </c>
      <c r="I161" s="386">
        <v>999.999</v>
      </c>
    </row>
    <row r="162" spans="1:9" ht="24" customHeight="1">
      <c r="A162" s="341"/>
      <c r="B162" s="285"/>
      <c r="C162" s="294"/>
      <c r="D162" s="201" t="s">
        <v>178</v>
      </c>
      <c r="E162" s="203">
        <v>44526</v>
      </c>
      <c r="F162" s="203">
        <v>44526</v>
      </c>
      <c r="G162" s="273"/>
      <c r="H162" s="264"/>
      <c r="I162" s="386"/>
    </row>
    <row r="163" spans="1:9" ht="30.75" customHeight="1">
      <c r="A163" s="341"/>
      <c r="B163" s="285"/>
      <c r="C163" s="294"/>
      <c r="D163" s="201" t="s">
        <v>179</v>
      </c>
      <c r="E163" s="203">
        <v>44531</v>
      </c>
      <c r="F163" s="203">
        <v>44531</v>
      </c>
      <c r="G163" s="273"/>
      <c r="H163" s="264"/>
      <c r="I163" s="386"/>
    </row>
    <row r="164" spans="1:9" ht="30" customHeight="1">
      <c r="A164" s="341"/>
      <c r="B164" s="285"/>
      <c r="C164" s="294"/>
      <c r="D164" s="201" t="s">
        <v>180</v>
      </c>
      <c r="E164" s="203">
        <v>44531</v>
      </c>
      <c r="F164" s="203">
        <v>44545</v>
      </c>
      <c r="G164" s="273"/>
      <c r="H164" s="265"/>
      <c r="I164" s="386"/>
    </row>
    <row r="165" spans="1:9" ht="24" customHeight="1">
      <c r="A165" s="341" t="s">
        <v>326</v>
      </c>
      <c r="B165" s="285" t="s">
        <v>469</v>
      </c>
      <c r="C165" s="294"/>
      <c r="D165" s="185" t="s">
        <v>177</v>
      </c>
      <c r="E165" s="203">
        <v>44531</v>
      </c>
      <c r="F165" s="203">
        <v>44531</v>
      </c>
      <c r="G165" s="273" t="s">
        <v>540</v>
      </c>
      <c r="H165" s="263" t="s">
        <v>492</v>
      </c>
      <c r="I165" s="386">
        <v>85</v>
      </c>
    </row>
    <row r="166" spans="1:9" ht="33.75" customHeight="1">
      <c r="A166" s="341"/>
      <c r="B166" s="285"/>
      <c r="C166" s="294"/>
      <c r="D166" s="185" t="s">
        <v>179</v>
      </c>
      <c r="E166" s="203">
        <v>44536</v>
      </c>
      <c r="F166" s="203">
        <v>44536</v>
      </c>
      <c r="G166" s="273"/>
      <c r="H166" s="264"/>
      <c r="I166" s="386"/>
    </row>
    <row r="167" spans="1:9" ht="51" customHeight="1">
      <c r="A167" s="341"/>
      <c r="B167" s="285"/>
      <c r="C167" s="294"/>
      <c r="D167" s="185" t="s">
        <v>180</v>
      </c>
      <c r="E167" s="203">
        <v>44536</v>
      </c>
      <c r="F167" s="203">
        <v>44560</v>
      </c>
      <c r="G167" s="273"/>
      <c r="H167" s="265"/>
      <c r="I167" s="386"/>
    </row>
    <row r="168" spans="1:12" ht="48" customHeight="1">
      <c r="A168" s="6" t="s">
        <v>68</v>
      </c>
      <c r="B168" s="16" t="s">
        <v>141</v>
      </c>
      <c r="C168" s="290" t="s">
        <v>203</v>
      </c>
      <c r="D168" s="172"/>
      <c r="E168" s="174">
        <v>44501</v>
      </c>
      <c r="F168" s="174">
        <v>44560</v>
      </c>
      <c r="G168" s="14" t="s">
        <v>250</v>
      </c>
      <c r="H168" s="172" t="s">
        <v>249</v>
      </c>
      <c r="I168" s="214">
        <f>I173</f>
        <v>0</v>
      </c>
      <c r="J168" s="2"/>
      <c r="K168" s="2"/>
      <c r="L168" s="2"/>
    </row>
    <row r="169" spans="1:12" ht="23.25" customHeight="1">
      <c r="A169" s="290" t="s">
        <v>100</v>
      </c>
      <c r="B169" s="291" t="s">
        <v>206</v>
      </c>
      <c r="C169" s="290"/>
      <c r="D169" s="285" t="s">
        <v>305</v>
      </c>
      <c r="E169" s="285"/>
      <c r="F169" s="285"/>
      <c r="G169" s="420" t="s">
        <v>329</v>
      </c>
      <c r="H169" s="273" t="s">
        <v>159</v>
      </c>
      <c r="I169" s="428">
        <v>0</v>
      </c>
      <c r="J169" s="2"/>
      <c r="K169" s="2"/>
      <c r="L169" s="2"/>
    </row>
    <row r="170" spans="1:12" ht="23.25" customHeight="1">
      <c r="A170" s="290"/>
      <c r="B170" s="291"/>
      <c r="C170" s="290"/>
      <c r="D170" s="285"/>
      <c r="E170" s="285"/>
      <c r="F170" s="285"/>
      <c r="G170" s="420"/>
      <c r="H170" s="273"/>
      <c r="I170" s="428"/>
      <c r="J170" s="2"/>
      <c r="K170" s="2"/>
      <c r="L170" s="2"/>
    </row>
    <row r="171" spans="1:12" ht="23.25" customHeight="1">
      <c r="A171" s="290"/>
      <c r="B171" s="291"/>
      <c r="C171" s="290"/>
      <c r="D171" s="285"/>
      <c r="E171" s="285"/>
      <c r="F171" s="285"/>
      <c r="G171" s="420"/>
      <c r="H171" s="273"/>
      <c r="I171" s="428"/>
      <c r="J171" s="2"/>
      <c r="K171" s="2"/>
      <c r="L171" s="2"/>
    </row>
    <row r="172" spans="1:12" ht="9" customHeight="1">
      <c r="A172" s="290"/>
      <c r="B172" s="291"/>
      <c r="C172" s="290"/>
      <c r="D172" s="285"/>
      <c r="E172" s="285"/>
      <c r="F172" s="285"/>
      <c r="G172" s="420"/>
      <c r="H172" s="273"/>
      <c r="I172" s="428"/>
      <c r="J172" s="2"/>
      <c r="K172" s="2"/>
      <c r="L172" s="2"/>
    </row>
    <row r="173" spans="1:12" ht="27" customHeight="1">
      <c r="A173" s="290" t="s">
        <v>101</v>
      </c>
      <c r="B173" s="291" t="s">
        <v>388</v>
      </c>
      <c r="C173" s="290"/>
      <c r="D173" s="273" t="s">
        <v>177</v>
      </c>
      <c r="E173" s="377">
        <v>44501</v>
      </c>
      <c r="F173" s="377">
        <v>44502</v>
      </c>
      <c r="G173" s="285" t="s">
        <v>375</v>
      </c>
      <c r="H173" s="273" t="s">
        <v>410</v>
      </c>
      <c r="I173" s="430">
        <v>0</v>
      </c>
      <c r="J173" s="2"/>
      <c r="K173" s="2"/>
      <c r="L173" s="2"/>
    </row>
    <row r="174" spans="1:12" ht="24" customHeight="1">
      <c r="A174" s="290"/>
      <c r="B174" s="291"/>
      <c r="C174" s="290"/>
      <c r="D174" s="273"/>
      <c r="E174" s="377"/>
      <c r="F174" s="377"/>
      <c r="G174" s="285"/>
      <c r="H174" s="273"/>
      <c r="I174" s="430"/>
      <c r="J174" s="2"/>
      <c r="K174" s="2"/>
      <c r="L174" s="2"/>
    </row>
    <row r="175" spans="1:12" ht="34.5" customHeight="1">
      <c r="A175" s="290"/>
      <c r="B175" s="291"/>
      <c r="C175" s="290"/>
      <c r="D175" s="173" t="s">
        <v>179</v>
      </c>
      <c r="E175" s="174">
        <v>44515</v>
      </c>
      <c r="F175" s="174">
        <v>44515</v>
      </c>
      <c r="G175" s="285"/>
      <c r="H175" s="273"/>
      <c r="I175" s="430"/>
      <c r="J175" s="2"/>
      <c r="K175" s="2"/>
      <c r="L175" s="2"/>
    </row>
    <row r="176" spans="1:12" ht="27" customHeight="1">
      <c r="A176" s="6" t="s">
        <v>334</v>
      </c>
      <c r="B176" s="42" t="s">
        <v>332</v>
      </c>
      <c r="C176" s="290"/>
      <c r="D176" s="273" t="s">
        <v>180</v>
      </c>
      <c r="E176" s="377">
        <v>44515</v>
      </c>
      <c r="F176" s="377">
        <v>44560</v>
      </c>
      <c r="G176" s="285"/>
      <c r="H176" s="172" t="s">
        <v>336</v>
      </c>
      <c r="I176" s="215">
        <v>0</v>
      </c>
      <c r="J176" s="2"/>
      <c r="K176" s="2"/>
      <c r="L176" s="2"/>
    </row>
    <row r="177" spans="1:12" ht="27" customHeight="1">
      <c r="A177" s="6" t="s">
        <v>335</v>
      </c>
      <c r="B177" s="42" t="s">
        <v>333</v>
      </c>
      <c r="C177" s="290"/>
      <c r="D177" s="273"/>
      <c r="E177" s="377"/>
      <c r="F177" s="377"/>
      <c r="G177" s="285"/>
      <c r="H177" s="172" t="s">
        <v>337</v>
      </c>
      <c r="I177" s="215">
        <v>0</v>
      </c>
      <c r="J177" s="2"/>
      <c r="K177" s="2"/>
      <c r="L177" s="2"/>
    </row>
    <row r="178" spans="1:12" ht="84.75" customHeight="1">
      <c r="A178" s="85" t="s">
        <v>70</v>
      </c>
      <c r="B178" s="397" t="s">
        <v>205</v>
      </c>
      <c r="C178" s="290"/>
      <c r="D178" s="59"/>
      <c r="E178" s="174">
        <v>44244</v>
      </c>
      <c r="F178" s="174">
        <v>44501</v>
      </c>
      <c r="G178" s="14" t="s">
        <v>198</v>
      </c>
      <c r="H178" s="172" t="s">
        <v>487</v>
      </c>
      <c r="I178" s="209">
        <f>I180</f>
        <v>4075.58326</v>
      </c>
      <c r="J178" s="2"/>
      <c r="K178" s="2"/>
      <c r="L178" s="2"/>
    </row>
    <row r="179" spans="1:12" ht="84.75" customHeight="1">
      <c r="A179" s="85"/>
      <c r="B179" s="397"/>
      <c r="C179" s="290"/>
      <c r="D179" s="59" t="s">
        <v>177</v>
      </c>
      <c r="E179" s="259">
        <v>44229</v>
      </c>
      <c r="F179" s="259">
        <v>44229</v>
      </c>
      <c r="G179" s="14"/>
      <c r="H179" s="255"/>
      <c r="I179" s="209"/>
      <c r="J179" s="2"/>
      <c r="K179" s="2"/>
      <c r="L179" s="2"/>
    </row>
    <row r="180" spans="1:12" ht="30.75" customHeight="1">
      <c r="A180" s="341" t="s">
        <v>106</v>
      </c>
      <c r="B180" s="397"/>
      <c r="C180" s="290"/>
      <c r="D180" s="172" t="s">
        <v>179</v>
      </c>
      <c r="E180" s="174">
        <v>44244</v>
      </c>
      <c r="F180" s="174">
        <v>44244</v>
      </c>
      <c r="G180" s="273" t="s">
        <v>541</v>
      </c>
      <c r="H180" s="273" t="s">
        <v>477</v>
      </c>
      <c r="I180" s="429">
        <v>4075.58326</v>
      </c>
      <c r="J180" s="2"/>
      <c r="K180" s="2"/>
      <c r="L180" s="2"/>
    </row>
    <row r="181" spans="1:12" ht="30.75" customHeight="1">
      <c r="A181" s="341"/>
      <c r="B181" s="397"/>
      <c r="C181" s="290"/>
      <c r="D181" s="254" t="s">
        <v>180</v>
      </c>
      <c r="E181" s="174">
        <v>44244</v>
      </c>
      <c r="F181" s="93">
        <v>44560</v>
      </c>
      <c r="G181" s="273"/>
      <c r="H181" s="273"/>
      <c r="I181" s="429"/>
      <c r="J181" s="2"/>
      <c r="K181" s="2"/>
      <c r="L181" s="2"/>
    </row>
    <row r="182" spans="1:12" ht="24.75" customHeight="1">
      <c r="A182" s="341" t="s">
        <v>107</v>
      </c>
      <c r="B182" s="397"/>
      <c r="C182" s="290"/>
      <c r="D182" s="172" t="s">
        <v>177</v>
      </c>
      <c r="E182" s="174">
        <v>44279</v>
      </c>
      <c r="F182" s="174">
        <v>44279</v>
      </c>
      <c r="G182" s="273"/>
      <c r="H182" s="273"/>
      <c r="I182" s="429"/>
      <c r="J182" s="2"/>
      <c r="K182" s="2"/>
      <c r="L182" s="2"/>
    </row>
    <row r="183" spans="1:12" ht="24.75" customHeight="1">
      <c r="A183" s="341"/>
      <c r="B183" s="397"/>
      <c r="C183" s="290"/>
      <c r="D183" s="172" t="s">
        <v>178</v>
      </c>
      <c r="E183" s="174">
        <v>44305</v>
      </c>
      <c r="F183" s="174">
        <v>44305</v>
      </c>
      <c r="G183" s="273"/>
      <c r="H183" s="273"/>
      <c r="I183" s="429"/>
      <c r="J183" s="2"/>
      <c r="K183" s="2"/>
      <c r="L183" s="2"/>
    </row>
    <row r="184" spans="1:12" ht="27.75" customHeight="1">
      <c r="A184" s="341"/>
      <c r="B184" s="397"/>
      <c r="C184" s="290"/>
      <c r="D184" s="172" t="s">
        <v>179</v>
      </c>
      <c r="E184" s="174">
        <v>44313</v>
      </c>
      <c r="F184" s="174">
        <v>44313</v>
      </c>
      <c r="G184" s="273"/>
      <c r="H184" s="273"/>
      <c r="I184" s="429"/>
      <c r="J184" s="2"/>
      <c r="K184" s="2"/>
      <c r="L184" s="2"/>
    </row>
    <row r="185" spans="1:12" ht="24.75" customHeight="1">
      <c r="A185" s="341"/>
      <c r="B185" s="397"/>
      <c r="C185" s="290"/>
      <c r="D185" s="254" t="s">
        <v>180</v>
      </c>
      <c r="E185" s="174">
        <v>44313</v>
      </c>
      <c r="F185" s="174">
        <v>44420</v>
      </c>
      <c r="G185" s="273"/>
      <c r="H185" s="273"/>
      <c r="I185" s="429"/>
      <c r="J185" s="2"/>
      <c r="K185" s="2"/>
      <c r="L185" s="2"/>
    </row>
    <row r="186" spans="1:12" ht="19.5" customHeight="1">
      <c r="A186" s="341" t="s">
        <v>428</v>
      </c>
      <c r="B186" s="397"/>
      <c r="C186" s="290"/>
      <c r="D186" s="172" t="s">
        <v>177</v>
      </c>
      <c r="E186" s="174">
        <v>44438</v>
      </c>
      <c r="F186" s="174">
        <v>44438</v>
      </c>
      <c r="G186" s="273"/>
      <c r="H186" s="273"/>
      <c r="I186" s="429"/>
      <c r="J186" s="2"/>
      <c r="K186" s="2"/>
      <c r="L186" s="2"/>
    </row>
    <row r="187" spans="1:12" ht="18.75" customHeight="1">
      <c r="A187" s="341"/>
      <c r="B187" s="397"/>
      <c r="C187" s="290"/>
      <c r="D187" s="172" t="s">
        <v>178</v>
      </c>
      <c r="E187" s="174">
        <v>44455</v>
      </c>
      <c r="F187" s="174">
        <v>44455</v>
      </c>
      <c r="G187" s="273"/>
      <c r="H187" s="273"/>
      <c r="I187" s="429"/>
      <c r="J187" s="2"/>
      <c r="K187" s="2"/>
      <c r="L187" s="2"/>
    </row>
    <row r="188" spans="1:12" ht="30.75" customHeight="1">
      <c r="A188" s="341"/>
      <c r="B188" s="397"/>
      <c r="C188" s="290"/>
      <c r="D188" s="172" t="s">
        <v>179</v>
      </c>
      <c r="E188" s="174">
        <v>44466</v>
      </c>
      <c r="F188" s="174">
        <v>44466</v>
      </c>
      <c r="G188" s="273"/>
      <c r="H188" s="273"/>
      <c r="I188" s="429"/>
      <c r="J188" s="2"/>
      <c r="K188" s="2"/>
      <c r="L188" s="2"/>
    </row>
    <row r="189" spans="1:12" s="61" customFormat="1" ht="32.25" customHeight="1">
      <c r="A189" s="341"/>
      <c r="B189" s="397"/>
      <c r="C189" s="290"/>
      <c r="D189" s="172" t="s">
        <v>180</v>
      </c>
      <c r="E189" s="174">
        <v>44466</v>
      </c>
      <c r="F189" s="174">
        <v>44531</v>
      </c>
      <c r="G189" s="273"/>
      <c r="H189" s="273"/>
      <c r="I189" s="429"/>
      <c r="J189" s="70"/>
      <c r="K189" s="70"/>
      <c r="L189" s="70"/>
    </row>
    <row r="190" spans="1:12" ht="122.25" customHeight="1">
      <c r="A190" s="85" t="s">
        <v>83</v>
      </c>
      <c r="B190" s="90" t="s">
        <v>246</v>
      </c>
      <c r="C190" s="389" t="s">
        <v>90</v>
      </c>
      <c r="D190" s="110"/>
      <c r="E190" s="111">
        <v>44197</v>
      </c>
      <c r="F190" s="111">
        <v>44560</v>
      </c>
      <c r="G190" s="110" t="s">
        <v>173</v>
      </c>
      <c r="H190" s="125" t="s">
        <v>478</v>
      </c>
      <c r="I190" s="209">
        <f>I191+I195+I199+I203+I207+I208+I209+I210+I211+I212+I213+I214+I233</f>
        <v>55476.693226</v>
      </c>
      <c r="J190" s="152"/>
      <c r="K190" s="2"/>
      <c r="L190" s="2"/>
    </row>
    <row r="191" spans="1:12" ht="33" customHeight="1">
      <c r="A191" s="290" t="s">
        <v>151</v>
      </c>
      <c r="B191" s="407" t="s">
        <v>153</v>
      </c>
      <c r="C191" s="406"/>
      <c r="D191" s="285" t="s">
        <v>180</v>
      </c>
      <c r="E191" s="401">
        <v>44197</v>
      </c>
      <c r="F191" s="401">
        <v>44560</v>
      </c>
      <c r="G191" s="376" t="s">
        <v>524</v>
      </c>
      <c r="H191" s="273" t="s">
        <v>479</v>
      </c>
      <c r="I191" s="419">
        <f>1013.608+7.27272</f>
        <v>1020.88072</v>
      </c>
      <c r="J191" s="2"/>
      <c r="K191" s="2"/>
      <c r="L191" s="2"/>
    </row>
    <row r="192" spans="1:12" ht="21" customHeight="1">
      <c r="A192" s="290"/>
      <c r="B192" s="407"/>
      <c r="C192" s="406"/>
      <c r="D192" s="285"/>
      <c r="E192" s="402"/>
      <c r="F192" s="402"/>
      <c r="G192" s="376"/>
      <c r="H192" s="273"/>
      <c r="I192" s="419"/>
      <c r="J192" s="2"/>
      <c r="K192" s="2"/>
      <c r="L192" s="2"/>
    </row>
    <row r="193" spans="1:12" ht="25.5" customHeight="1">
      <c r="A193" s="290"/>
      <c r="B193" s="407"/>
      <c r="C193" s="406"/>
      <c r="D193" s="285"/>
      <c r="E193" s="402"/>
      <c r="F193" s="402"/>
      <c r="G193" s="376"/>
      <c r="H193" s="273"/>
      <c r="I193" s="419"/>
      <c r="J193" s="2"/>
      <c r="K193" s="2"/>
      <c r="L193" s="2"/>
    </row>
    <row r="194" spans="1:12" ht="11.25" customHeight="1">
      <c r="A194" s="290"/>
      <c r="B194" s="407"/>
      <c r="C194" s="406"/>
      <c r="D194" s="285"/>
      <c r="E194" s="403"/>
      <c r="F194" s="403"/>
      <c r="G194" s="376"/>
      <c r="H194" s="273"/>
      <c r="I194" s="419"/>
      <c r="J194" s="2"/>
      <c r="K194" s="2"/>
      <c r="L194" s="2"/>
    </row>
    <row r="195" spans="1:12" ht="29.25" customHeight="1">
      <c r="A195" s="290" t="s">
        <v>152</v>
      </c>
      <c r="B195" s="407" t="s">
        <v>423</v>
      </c>
      <c r="C195" s="406"/>
      <c r="D195" s="285" t="s">
        <v>180</v>
      </c>
      <c r="E195" s="377">
        <v>44317</v>
      </c>
      <c r="F195" s="377">
        <v>44469</v>
      </c>
      <c r="G195" s="376" t="s">
        <v>523</v>
      </c>
      <c r="H195" s="273" t="s">
        <v>480</v>
      </c>
      <c r="I195" s="419">
        <f>1751.525+7.27272</f>
        <v>1758.79772</v>
      </c>
      <c r="J195" s="2"/>
      <c r="K195" s="2"/>
      <c r="L195" s="2"/>
    </row>
    <row r="196" spans="1:12" ht="19.5" customHeight="1">
      <c r="A196" s="290"/>
      <c r="B196" s="407"/>
      <c r="C196" s="406"/>
      <c r="D196" s="285"/>
      <c r="E196" s="377"/>
      <c r="F196" s="377"/>
      <c r="G196" s="376"/>
      <c r="H196" s="273"/>
      <c r="I196" s="419"/>
      <c r="J196" s="2"/>
      <c r="K196" s="2"/>
      <c r="L196" s="2"/>
    </row>
    <row r="197" spans="1:12" ht="29.25" customHeight="1">
      <c r="A197" s="290"/>
      <c r="B197" s="407"/>
      <c r="C197" s="406"/>
      <c r="D197" s="285"/>
      <c r="E197" s="377"/>
      <c r="F197" s="377"/>
      <c r="G197" s="376"/>
      <c r="H197" s="273"/>
      <c r="I197" s="419"/>
      <c r="J197" s="2"/>
      <c r="K197" s="2"/>
      <c r="L197" s="2"/>
    </row>
    <row r="198" spans="1:12" ht="27" customHeight="1">
      <c r="A198" s="290"/>
      <c r="B198" s="407"/>
      <c r="C198" s="406"/>
      <c r="D198" s="285"/>
      <c r="E198" s="377"/>
      <c r="F198" s="377"/>
      <c r="G198" s="376"/>
      <c r="H198" s="273"/>
      <c r="I198" s="419"/>
      <c r="J198" s="2"/>
      <c r="K198" s="2"/>
      <c r="L198" s="2"/>
    </row>
    <row r="199" spans="1:12" ht="20.25" customHeight="1">
      <c r="A199" s="290" t="s">
        <v>222</v>
      </c>
      <c r="B199" s="396" t="s">
        <v>154</v>
      </c>
      <c r="C199" s="406"/>
      <c r="D199" s="285" t="s">
        <v>180</v>
      </c>
      <c r="E199" s="377">
        <v>44378</v>
      </c>
      <c r="F199" s="377">
        <v>44469</v>
      </c>
      <c r="G199" s="376" t="s">
        <v>522</v>
      </c>
      <c r="H199" s="273" t="s">
        <v>481</v>
      </c>
      <c r="I199" s="419">
        <f>1496.48577+7.27272</f>
        <v>1503.75849</v>
      </c>
      <c r="J199" s="2"/>
      <c r="K199" s="2"/>
      <c r="L199" s="2"/>
    </row>
    <row r="200" spans="1:12" ht="27.75" customHeight="1">
      <c r="A200" s="290"/>
      <c r="B200" s="396"/>
      <c r="C200" s="406"/>
      <c r="D200" s="285"/>
      <c r="E200" s="377"/>
      <c r="F200" s="377"/>
      <c r="G200" s="376"/>
      <c r="H200" s="273"/>
      <c r="I200" s="419"/>
      <c r="J200" s="2"/>
      <c r="K200" s="2"/>
      <c r="L200" s="2"/>
    </row>
    <row r="201" spans="1:12" ht="32.25" customHeight="1">
      <c r="A201" s="290"/>
      <c r="B201" s="396"/>
      <c r="C201" s="406"/>
      <c r="D201" s="285"/>
      <c r="E201" s="377"/>
      <c r="F201" s="377"/>
      <c r="G201" s="376"/>
      <c r="H201" s="273"/>
      <c r="I201" s="419"/>
      <c r="J201" s="2"/>
      <c r="K201" s="2"/>
      <c r="L201" s="2"/>
    </row>
    <row r="202" spans="1:12" ht="32.25" customHeight="1">
      <c r="A202" s="290"/>
      <c r="B202" s="396"/>
      <c r="C202" s="406"/>
      <c r="D202" s="285"/>
      <c r="E202" s="377"/>
      <c r="F202" s="377"/>
      <c r="G202" s="376"/>
      <c r="H202" s="273"/>
      <c r="I202" s="419"/>
      <c r="J202" s="2"/>
      <c r="K202" s="2"/>
      <c r="L202" s="2"/>
    </row>
    <row r="203" spans="1:12" ht="51" customHeight="1">
      <c r="A203" s="290" t="s">
        <v>223</v>
      </c>
      <c r="B203" s="396" t="s">
        <v>88</v>
      </c>
      <c r="C203" s="406"/>
      <c r="D203" s="285" t="s">
        <v>180</v>
      </c>
      <c r="E203" s="377">
        <v>44317</v>
      </c>
      <c r="F203" s="377">
        <v>44469</v>
      </c>
      <c r="G203" s="376" t="s">
        <v>521</v>
      </c>
      <c r="H203" s="273" t="s">
        <v>479</v>
      </c>
      <c r="I203" s="419">
        <f>1129.306+7.27272</f>
        <v>1136.57872</v>
      </c>
      <c r="J203" s="2"/>
      <c r="K203" s="2"/>
      <c r="L203" s="2"/>
    </row>
    <row r="204" spans="1:12" ht="41.25" customHeight="1">
      <c r="A204" s="290"/>
      <c r="B204" s="396"/>
      <c r="C204" s="406"/>
      <c r="D204" s="285"/>
      <c r="E204" s="377"/>
      <c r="F204" s="377"/>
      <c r="G204" s="376"/>
      <c r="H204" s="273"/>
      <c r="I204" s="419"/>
      <c r="J204" s="2"/>
      <c r="K204" s="2"/>
      <c r="L204" s="2"/>
    </row>
    <row r="205" spans="1:12" ht="45.75" customHeight="1">
      <c r="A205" s="290"/>
      <c r="B205" s="396"/>
      <c r="C205" s="406"/>
      <c r="D205" s="285"/>
      <c r="E205" s="377"/>
      <c r="F205" s="377"/>
      <c r="G205" s="376"/>
      <c r="H205" s="273"/>
      <c r="I205" s="419"/>
      <c r="J205" s="2"/>
      <c r="K205" s="2"/>
      <c r="L205" s="2"/>
    </row>
    <row r="206" spans="1:12" ht="19.5" customHeight="1">
      <c r="A206" s="290"/>
      <c r="B206" s="396"/>
      <c r="C206" s="390"/>
      <c r="D206" s="285"/>
      <c r="E206" s="377"/>
      <c r="F206" s="377"/>
      <c r="G206" s="376"/>
      <c r="H206" s="273"/>
      <c r="I206" s="419"/>
      <c r="J206" s="2"/>
      <c r="K206" s="2"/>
      <c r="L206" s="2"/>
    </row>
    <row r="207" spans="1:12" ht="114.75" customHeight="1">
      <c r="A207" s="6" t="s">
        <v>224</v>
      </c>
      <c r="B207" s="44" t="s">
        <v>358</v>
      </c>
      <c r="C207" s="389" t="s">
        <v>90</v>
      </c>
      <c r="D207" s="146" t="s">
        <v>180</v>
      </c>
      <c r="E207" s="147">
        <v>44348</v>
      </c>
      <c r="F207" s="147">
        <v>44470</v>
      </c>
      <c r="G207" s="248" t="s">
        <v>520</v>
      </c>
      <c r="H207" s="273" t="s">
        <v>482</v>
      </c>
      <c r="I207" s="216">
        <f>2446.656+7.27272</f>
        <v>2453.92872</v>
      </c>
      <c r="J207" s="2"/>
      <c r="K207" s="2" t="s">
        <v>488</v>
      </c>
      <c r="L207" s="2"/>
    </row>
    <row r="208" spans="1:12" ht="93" customHeight="1">
      <c r="A208" s="6" t="s">
        <v>225</v>
      </c>
      <c r="B208" s="44" t="s">
        <v>251</v>
      </c>
      <c r="C208" s="406"/>
      <c r="D208" s="126" t="s">
        <v>180</v>
      </c>
      <c r="E208" s="127">
        <v>44348</v>
      </c>
      <c r="F208" s="127">
        <v>44469</v>
      </c>
      <c r="G208" s="248" t="s">
        <v>519</v>
      </c>
      <c r="H208" s="273"/>
      <c r="I208" s="216">
        <f>2010.914+7.27272</f>
        <v>2018.18672</v>
      </c>
      <c r="J208" s="2"/>
      <c r="K208" s="2" t="s">
        <v>489</v>
      </c>
      <c r="L208" s="2"/>
    </row>
    <row r="209" spans="1:12" ht="111.75" customHeight="1">
      <c r="A209" s="6" t="s">
        <v>226</v>
      </c>
      <c r="B209" s="44" t="s">
        <v>401</v>
      </c>
      <c r="C209" s="406"/>
      <c r="D209" s="126" t="s">
        <v>180</v>
      </c>
      <c r="E209" s="127">
        <v>44197</v>
      </c>
      <c r="F209" s="127">
        <v>44560</v>
      </c>
      <c r="G209" s="248" t="s">
        <v>518</v>
      </c>
      <c r="H209" s="273"/>
      <c r="I209" s="216">
        <f>2162.05412+7.27272+9.034843+6.3+13.25+0.00002</f>
        <v>2197.9117029999998</v>
      </c>
      <c r="J209" s="2"/>
      <c r="K209" s="2" t="s">
        <v>490</v>
      </c>
      <c r="L209" s="2"/>
    </row>
    <row r="210" spans="1:12" ht="81.75" customHeight="1">
      <c r="A210" s="6" t="s">
        <v>227</v>
      </c>
      <c r="B210" s="44" t="s">
        <v>89</v>
      </c>
      <c r="C210" s="406"/>
      <c r="D210" s="126" t="s">
        <v>180</v>
      </c>
      <c r="E210" s="127">
        <v>44348</v>
      </c>
      <c r="F210" s="127">
        <v>44469</v>
      </c>
      <c r="G210" s="248" t="s">
        <v>517</v>
      </c>
      <c r="H210" s="273"/>
      <c r="I210" s="216">
        <f>1556.853</f>
        <v>1556.853</v>
      </c>
      <c r="J210" s="2"/>
      <c r="K210" s="2" t="s">
        <v>491</v>
      </c>
      <c r="L210" s="2"/>
    </row>
    <row r="211" spans="1:9" ht="63">
      <c r="A211" s="87" t="s">
        <v>228</v>
      </c>
      <c r="B211" s="4" t="s">
        <v>424</v>
      </c>
      <c r="C211" s="406"/>
      <c r="D211" s="126" t="s">
        <v>180</v>
      </c>
      <c r="E211" s="127">
        <v>44256</v>
      </c>
      <c r="F211" s="127">
        <v>44469</v>
      </c>
      <c r="G211" s="15" t="s">
        <v>516</v>
      </c>
      <c r="H211" s="210" t="s">
        <v>481</v>
      </c>
      <c r="I211" s="216">
        <f>1909.25623+7.27272</f>
        <v>1916.52895</v>
      </c>
    </row>
    <row r="212" spans="1:9" ht="79.5" customHeight="1">
      <c r="A212" s="87" t="s">
        <v>229</v>
      </c>
      <c r="B212" s="6" t="s">
        <v>324</v>
      </c>
      <c r="C212" s="406"/>
      <c r="D212" s="126" t="s">
        <v>180</v>
      </c>
      <c r="E212" s="127">
        <v>44287</v>
      </c>
      <c r="F212" s="127">
        <v>44530</v>
      </c>
      <c r="G212" s="15" t="s">
        <v>515</v>
      </c>
      <c r="H212" s="210" t="s">
        <v>481</v>
      </c>
      <c r="I212" s="216">
        <f>6843.10495+7.27272+13.25+0.00002</f>
        <v>6863.62769</v>
      </c>
    </row>
    <row r="213" spans="1:9" ht="76.5" customHeight="1">
      <c r="A213" s="87" t="s">
        <v>352</v>
      </c>
      <c r="B213" s="6" t="s">
        <v>376</v>
      </c>
      <c r="C213" s="390"/>
      <c r="D213" s="134" t="s">
        <v>180</v>
      </c>
      <c r="E213" s="135">
        <v>44197</v>
      </c>
      <c r="F213" s="135">
        <v>44560</v>
      </c>
      <c r="G213" s="246" t="s">
        <v>514</v>
      </c>
      <c r="H213" s="210" t="s">
        <v>484</v>
      </c>
      <c r="I213" s="216">
        <f>4918.183+7.27272+9.03484+6.3+13.25+0.00002</f>
        <v>4954.040580000001</v>
      </c>
    </row>
    <row r="214" spans="1:9" ht="47.25" customHeight="1">
      <c r="A214" s="187" t="s">
        <v>353</v>
      </c>
      <c r="B214" s="190" t="s">
        <v>168</v>
      </c>
      <c r="C214" s="389" t="s">
        <v>90</v>
      </c>
      <c r="D214" s="186"/>
      <c r="E214" s="196">
        <v>44228</v>
      </c>
      <c r="F214" s="196">
        <v>44491</v>
      </c>
      <c r="G214" s="186" t="s">
        <v>377</v>
      </c>
      <c r="H214" s="210" t="s">
        <v>483</v>
      </c>
      <c r="I214" s="252">
        <f>I215+I219+I223</f>
        <v>26701.3</v>
      </c>
    </row>
    <row r="215" spans="1:12" ht="20.25" customHeight="1">
      <c r="A215" s="188"/>
      <c r="B215" s="191"/>
      <c r="C215" s="406"/>
      <c r="D215" s="185" t="s">
        <v>177</v>
      </c>
      <c r="E215" s="196">
        <v>44251</v>
      </c>
      <c r="F215" s="196">
        <v>44251</v>
      </c>
      <c r="G215" s="337" t="s">
        <v>378</v>
      </c>
      <c r="H215" s="263" t="s">
        <v>483</v>
      </c>
      <c r="I215" s="398">
        <v>11400</v>
      </c>
      <c r="J215" s="2"/>
      <c r="K215" s="2"/>
      <c r="L215" s="2"/>
    </row>
    <row r="216" spans="1:12" ht="20.25" customHeight="1">
      <c r="A216" s="188"/>
      <c r="B216" s="191"/>
      <c r="C216" s="406"/>
      <c r="D216" s="185" t="s">
        <v>178</v>
      </c>
      <c r="E216" s="196">
        <v>44290</v>
      </c>
      <c r="F216" s="196">
        <v>44290</v>
      </c>
      <c r="G216" s="338"/>
      <c r="H216" s="264"/>
      <c r="I216" s="399"/>
      <c r="J216" s="2"/>
      <c r="K216" s="2"/>
      <c r="L216" s="2"/>
    </row>
    <row r="217" spans="1:12" ht="30" customHeight="1">
      <c r="A217" s="188"/>
      <c r="B217" s="191"/>
      <c r="C217" s="406"/>
      <c r="D217" s="185" t="s">
        <v>179</v>
      </c>
      <c r="E217" s="196">
        <v>44302</v>
      </c>
      <c r="F217" s="196">
        <v>44302</v>
      </c>
      <c r="G217" s="338"/>
      <c r="H217" s="264"/>
      <c r="I217" s="399"/>
      <c r="J217" s="2"/>
      <c r="K217" s="2"/>
      <c r="L217" s="2"/>
    </row>
    <row r="218" spans="1:12" ht="29.25" customHeight="1">
      <c r="A218" s="188"/>
      <c r="B218" s="191"/>
      <c r="C218" s="406"/>
      <c r="D218" s="185" t="s">
        <v>180</v>
      </c>
      <c r="E218" s="196">
        <v>44302</v>
      </c>
      <c r="F218" s="196">
        <v>44316</v>
      </c>
      <c r="G218" s="339"/>
      <c r="H218" s="265"/>
      <c r="I218" s="400"/>
      <c r="J218" s="2"/>
      <c r="K218" s="2"/>
      <c r="L218" s="2"/>
    </row>
    <row r="219" spans="1:12" ht="20.25" customHeight="1">
      <c r="A219" s="188"/>
      <c r="B219" s="191"/>
      <c r="C219" s="406"/>
      <c r="D219" s="185" t="s">
        <v>177</v>
      </c>
      <c r="E219" s="196">
        <v>44265</v>
      </c>
      <c r="F219" s="196">
        <v>44269</v>
      </c>
      <c r="G219" s="337" t="s">
        <v>379</v>
      </c>
      <c r="H219" s="263" t="s">
        <v>483</v>
      </c>
      <c r="I219" s="398">
        <v>5361.3</v>
      </c>
      <c r="J219" s="2"/>
      <c r="K219" s="2"/>
      <c r="L219" s="2"/>
    </row>
    <row r="220" spans="1:12" ht="20.25" customHeight="1">
      <c r="A220" s="188"/>
      <c r="B220" s="191"/>
      <c r="C220" s="406"/>
      <c r="D220" s="185" t="s">
        <v>178</v>
      </c>
      <c r="E220" s="196">
        <v>44270</v>
      </c>
      <c r="F220" s="196">
        <v>44270</v>
      </c>
      <c r="G220" s="338"/>
      <c r="H220" s="264"/>
      <c r="I220" s="399"/>
      <c r="J220" s="2"/>
      <c r="K220" s="2"/>
      <c r="L220" s="2"/>
    </row>
    <row r="221" spans="1:12" ht="27" customHeight="1">
      <c r="A221" s="188"/>
      <c r="B221" s="191"/>
      <c r="C221" s="406"/>
      <c r="D221" s="185" t="s">
        <v>179</v>
      </c>
      <c r="E221" s="196">
        <v>44281</v>
      </c>
      <c r="F221" s="196">
        <v>44285</v>
      </c>
      <c r="G221" s="338"/>
      <c r="H221" s="264"/>
      <c r="I221" s="399"/>
      <c r="J221" s="2"/>
      <c r="K221" s="2"/>
      <c r="L221" s="2"/>
    </row>
    <row r="222" spans="1:12" ht="27" customHeight="1">
      <c r="A222" s="188"/>
      <c r="B222" s="191"/>
      <c r="C222" s="406"/>
      <c r="D222" s="185" t="s">
        <v>180</v>
      </c>
      <c r="E222" s="196">
        <v>44285</v>
      </c>
      <c r="F222" s="196">
        <v>44377</v>
      </c>
      <c r="G222" s="339"/>
      <c r="H222" s="265"/>
      <c r="I222" s="400"/>
      <c r="J222" s="2"/>
      <c r="K222" s="2"/>
      <c r="L222" s="2"/>
    </row>
    <row r="223" spans="1:12" ht="20.25" customHeight="1">
      <c r="A223" s="188"/>
      <c r="B223" s="191"/>
      <c r="C223" s="406"/>
      <c r="D223" s="185" t="s">
        <v>177</v>
      </c>
      <c r="E223" s="196">
        <v>41457</v>
      </c>
      <c r="F223" s="196">
        <v>44379</v>
      </c>
      <c r="G223" s="337" t="s">
        <v>415</v>
      </c>
      <c r="H223" s="263" t="s">
        <v>483</v>
      </c>
      <c r="I223" s="398">
        <v>9940</v>
      </c>
      <c r="J223" s="2"/>
      <c r="K223" s="2"/>
      <c r="L223" s="2"/>
    </row>
    <row r="224" spans="1:12" ht="20.25" customHeight="1">
      <c r="A224" s="188"/>
      <c r="B224" s="191"/>
      <c r="C224" s="406"/>
      <c r="D224" s="185" t="s">
        <v>178</v>
      </c>
      <c r="E224" s="196">
        <v>44394</v>
      </c>
      <c r="F224" s="196">
        <v>44395</v>
      </c>
      <c r="G224" s="338"/>
      <c r="H224" s="264"/>
      <c r="I224" s="399"/>
      <c r="J224" s="2"/>
      <c r="K224" s="2"/>
      <c r="L224" s="2"/>
    </row>
    <row r="225" spans="1:12" ht="27" customHeight="1">
      <c r="A225" s="188"/>
      <c r="B225" s="191"/>
      <c r="C225" s="406"/>
      <c r="D225" s="185" t="s">
        <v>179</v>
      </c>
      <c r="E225" s="196">
        <v>44402</v>
      </c>
      <c r="F225" s="196">
        <v>44402</v>
      </c>
      <c r="G225" s="338"/>
      <c r="H225" s="264"/>
      <c r="I225" s="399"/>
      <c r="J225" s="2"/>
      <c r="K225" s="2"/>
      <c r="L225" s="2"/>
    </row>
    <row r="226" spans="1:12" ht="26.25" customHeight="1">
      <c r="A226" s="189"/>
      <c r="B226" s="192"/>
      <c r="C226" s="406"/>
      <c r="D226" s="185" t="s">
        <v>180</v>
      </c>
      <c r="E226" s="196">
        <v>44464</v>
      </c>
      <c r="F226" s="196">
        <v>44464</v>
      </c>
      <c r="G226" s="339"/>
      <c r="H226" s="265"/>
      <c r="I226" s="400"/>
      <c r="J226" s="2"/>
      <c r="K226" s="2"/>
      <c r="L226" s="2"/>
    </row>
    <row r="227" spans="1:12" ht="32.25" customHeight="1">
      <c r="A227" s="190" t="s">
        <v>354</v>
      </c>
      <c r="B227" s="302" t="s">
        <v>387</v>
      </c>
      <c r="C227" s="406"/>
      <c r="D227" s="193"/>
      <c r="E227" s="197">
        <v>44247</v>
      </c>
      <c r="F227" s="197">
        <v>44316</v>
      </c>
      <c r="G227" s="263" t="s">
        <v>525</v>
      </c>
      <c r="H227" s="263" t="s">
        <v>486</v>
      </c>
      <c r="I227" s="398">
        <v>0</v>
      </c>
      <c r="J227" s="2"/>
      <c r="K227" s="2"/>
      <c r="L227" s="2"/>
    </row>
    <row r="228" spans="1:12" ht="9.75" customHeight="1">
      <c r="A228" s="191"/>
      <c r="B228" s="336"/>
      <c r="C228" s="406"/>
      <c r="D228" s="194"/>
      <c r="E228" s="198"/>
      <c r="F228" s="198"/>
      <c r="G228" s="264"/>
      <c r="H228" s="264"/>
      <c r="I228" s="399"/>
      <c r="J228" s="2"/>
      <c r="K228" s="2"/>
      <c r="L228" s="2"/>
    </row>
    <row r="229" spans="1:12" ht="20.25" customHeight="1">
      <c r="A229" s="191"/>
      <c r="B229" s="191"/>
      <c r="C229" s="406"/>
      <c r="D229" s="185" t="s">
        <v>177</v>
      </c>
      <c r="E229" s="196">
        <v>44247</v>
      </c>
      <c r="F229" s="196">
        <v>44247</v>
      </c>
      <c r="G229" s="264"/>
      <c r="H229" s="264"/>
      <c r="I229" s="399"/>
      <c r="J229" s="2"/>
      <c r="K229" s="2"/>
      <c r="L229" s="2"/>
    </row>
    <row r="230" spans="1:12" ht="20.25" customHeight="1">
      <c r="A230" s="191"/>
      <c r="B230" s="191"/>
      <c r="C230" s="406"/>
      <c r="D230" s="185" t="s">
        <v>178</v>
      </c>
      <c r="E230" s="196">
        <v>44278</v>
      </c>
      <c r="F230" s="196">
        <v>44279</v>
      </c>
      <c r="G230" s="264"/>
      <c r="H230" s="264"/>
      <c r="I230" s="399"/>
      <c r="J230" s="2"/>
      <c r="K230" s="2"/>
      <c r="L230" s="2"/>
    </row>
    <row r="231" spans="1:12" ht="30" customHeight="1">
      <c r="A231" s="191"/>
      <c r="B231" s="191"/>
      <c r="C231" s="406"/>
      <c r="D231" s="185" t="s">
        <v>179</v>
      </c>
      <c r="E231" s="196">
        <v>44285</v>
      </c>
      <c r="F231" s="196">
        <v>44285</v>
      </c>
      <c r="G231" s="264"/>
      <c r="H231" s="264"/>
      <c r="I231" s="399"/>
      <c r="J231" s="2"/>
      <c r="K231" s="2"/>
      <c r="L231" s="2"/>
    </row>
    <row r="232" spans="1:12" ht="37.5" customHeight="1">
      <c r="A232" s="192"/>
      <c r="B232" s="192"/>
      <c r="C232" s="406"/>
      <c r="D232" s="185" t="s">
        <v>180</v>
      </c>
      <c r="E232" s="196">
        <v>44285</v>
      </c>
      <c r="F232" s="196">
        <v>44316</v>
      </c>
      <c r="G232" s="265"/>
      <c r="H232" s="265"/>
      <c r="I232" s="400"/>
      <c r="J232" s="2"/>
      <c r="K232" s="2"/>
      <c r="L232" s="2"/>
    </row>
    <row r="233" spans="1:12" ht="94.5" customHeight="1">
      <c r="A233" s="33" t="s">
        <v>449</v>
      </c>
      <c r="B233" s="243" t="s">
        <v>504</v>
      </c>
      <c r="C233" s="390"/>
      <c r="D233" s="195" t="s">
        <v>180</v>
      </c>
      <c r="E233" s="197">
        <v>44469</v>
      </c>
      <c r="F233" s="197">
        <v>44531</v>
      </c>
      <c r="G233" s="244" t="s">
        <v>507</v>
      </c>
      <c r="H233" s="210" t="s">
        <v>481</v>
      </c>
      <c r="I233" s="217">
        <f>1358.44263+7.27272+9.034843+6.3+13.25+0.00002</f>
        <v>1394.3002129999998</v>
      </c>
      <c r="J233" s="2"/>
      <c r="K233" s="2"/>
      <c r="L233" s="2"/>
    </row>
    <row r="234" spans="1:12" ht="141.75" customHeight="1">
      <c r="A234" s="405" t="s">
        <v>462</v>
      </c>
      <c r="B234" s="395" t="s">
        <v>435</v>
      </c>
      <c r="C234" s="294"/>
      <c r="D234" s="172" t="s">
        <v>177</v>
      </c>
      <c r="E234" s="174">
        <v>44475</v>
      </c>
      <c r="F234" s="174">
        <v>44475</v>
      </c>
      <c r="G234" s="404" t="s">
        <v>436</v>
      </c>
      <c r="H234" s="273" t="s">
        <v>485</v>
      </c>
      <c r="I234" s="386">
        <v>164.339</v>
      </c>
      <c r="K234" s="2"/>
      <c r="L234" s="2"/>
    </row>
    <row r="235" spans="1:12" ht="141.75" customHeight="1">
      <c r="A235" s="341"/>
      <c r="B235" s="395"/>
      <c r="C235" s="294"/>
      <c r="D235" s="172" t="s">
        <v>179</v>
      </c>
      <c r="E235" s="174">
        <v>44499</v>
      </c>
      <c r="F235" s="174">
        <v>44499</v>
      </c>
      <c r="G235" s="404"/>
      <c r="H235" s="273"/>
      <c r="I235" s="386"/>
      <c r="K235" s="2"/>
      <c r="L235" s="2"/>
    </row>
    <row r="236" spans="1:12" ht="47.25" customHeight="1">
      <c r="A236" s="341"/>
      <c r="B236" s="395"/>
      <c r="C236" s="294"/>
      <c r="D236" s="172" t="s">
        <v>180</v>
      </c>
      <c r="E236" s="174">
        <v>44499</v>
      </c>
      <c r="F236" s="174">
        <v>44560</v>
      </c>
      <c r="G236" s="404"/>
      <c r="H236" s="273"/>
      <c r="I236" s="386"/>
      <c r="K236" s="2"/>
      <c r="L236" s="2"/>
    </row>
    <row r="237" spans="1:9" ht="15.75">
      <c r="A237" s="87"/>
      <c r="B237" s="88" t="s">
        <v>260</v>
      </c>
      <c r="C237" s="409"/>
      <c r="D237" s="410"/>
      <c r="E237" s="410"/>
      <c r="F237" s="410"/>
      <c r="G237" s="411"/>
      <c r="H237" s="30"/>
      <c r="I237" s="211">
        <f>I11+I18+I26+I69+I178+I190+I234</f>
        <v>81482.237246</v>
      </c>
    </row>
  </sheetData>
  <sheetProtection/>
  <mergeCells count="254">
    <mergeCell ref="I108:I111"/>
    <mergeCell ref="G90:G107"/>
    <mergeCell ref="G108:G117"/>
    <mergeCell ref="B92:B107"/>
    <mergeCell ref="B108:B117"/>
    <mergeCell ref="I115:I117"/>
    <mergeCell ref="I112:I114"/>
    <mergeCell ref="H90:H109"/>
    <mergeCell ref="G78:G89"/>
    <mergeCell ref="A123:A146"/>
    <mergeCell ref="B123:B146"/>
    <mergeCell ref="C123:C146"/>
    <mergeCell ref="G123:G146"/>
    <mergeCell ref="H123:H146"/>
    <mergeCell ref="I94:I96"/>
    <mergeCell ref="I97:I99"/>
    <mergeCell ref="I100:I103"/>
    <mergeCell ref="I104:I107"/>
    <mergeCell ref="I123:I146"/>
    <mergeCell ref="I52:I54"/>
    <mergeCell ref="G40:G51"/>
    <mergeCell ref="H40:H51"/>
    <mergeCell ref="I40:I51"/>
    <mergeCell ref="B78:B91"/>
    <mergeCell ref="A52:A54"/>
    <mergeCell ref="B52:B54"/>
    <mergeCell ref="G52:G54"/>
    <mergeCell ref="H52:H54"/>
    <mergeCell ref="H78:H89"/>
    <mergeCell ref="C40:C54"/>
    <mergeCell ref="D45:D46"/>
    <mergeCell ref="E45:E46"/>
    <mergeCell ref="F45:F46"/>
    <mergeCell ref="B40:B47"/>
    <mergeCell ref="I81:I83"/>
    <mergeCell ref="H161:H164"/>
    <mergeCell ref="I165:I167"/>
    <mergeCell ref="A78:A93"/>
    <mergeCell ref="I84:I86"/>
    <mergeCell ref="I227:I232"/>
    <mergeCell ref="H227:H232"/>
    <mergeCell ref="G227:G232"/>
    <mergeCell ref="I161:I164"/>
    <mergeCell ref="H157:H160"/>
    <mergeCell ref="G148:G156"/>
    <mergeCell ref="H148:H156"/>
    <mergeCell ref="H223:H226"/>
    <mergeCell ref="H165:H167"/>
    <mergeCell ref="H203:H206"/>
    <mergeCell ref="A64:A68"/>
    <mergeCell ref="C161:C164"/>
    <mergeCell ref="G161:G164"/>
    <mergeCell ref="I75:I77"/>
    <mergeCell ref="I78:I80"/>
    <mergeCell ref="I87:I89"/>
    <mergeCell ref="I148:I156"/>
    <mergeCell ref="I157:I160"/>
    <mergeCell ref="I90:I93"/>
    <mergeCell ref="H70:H73"/>
    <mergeCell ref="I70:I73"/>
    <mergeCell ref="F75:F77"/>
    <mergeCell ref="H58:H63"/>
    <mergeCell ref="G64:G68"/>
    <mergeCell ref="C75:C122"/>
    <mergeCell ref="G70:G73"/>
    <mergeCell ref="D75:D77"/>
    <mergeCell ref="I118:I120"/>
    <mergeCell ref="A15:A17"/>
    <mergeCell ref="B15:B17"/>
    <mergeCell ref="A157:A160"/>
    <mergeCell ref="B37:B39"/>
    <mergeCell ref="B34:B36"/>
    <mergeCell ref="H55:H57"/>
    <mergeCell ref="A58:A63"/>
    <mergeCell ref="C26:C33"/>
    <mergeCell ref="D29:F29"/>
    <mergeCell ref="C214:C233"/>
    <mergeCell ref="C157:C160"/>
    <mergeCell ref="B157:B160"/>
    <mergeCell ref="B227:B228"/>
    <mergeCell ref="C165:C167"/>
    <mergeCell ref="B165:B167"/>
    <mergeCell ref="B195:B198"/>
    <mergeCell ref="C168:C189"/>
    <mergeCell ref="B161:B164"/>
    <mergeCell ref="I37:I39"/>
    <mergeCell ref="I34:I36"/>
    <mergeCell ref="H37:H39"/>
    <mergeCell ref="G37:G39"/>
    <mergeCell ref="I64:I68"/>
    <mergeCell ref="I55:I57"/>
    <mergeCell ref="I58:I63"/>
    <mergeCell ref="H64:H68"/>
    <mergeCell ref="D25:F25"/>
    <mergeCell ref="A31:A33"/>
    <mergeCell ref="B148:B156"/>
    <mergeCell ref="C148:C156"/>
    <mergeCell ref="A55:A57"/>
    <mergeCell ref="C55:C68"/>
    <mergeCell ref="A121:A122"/>
    <mergeCell ref="D66:D67"/>
    <mergeCell ref="B58:B63"/>
    <mergeCell ref="A19:A24"/>
    <mergeCell ref="D41:D42"/>
    <mergeCell ref="B31:B33"/>
    <mergeCell ref="D27:F27"/>
    <mergeCell ref="E21:E23"/>
    <mergeCell ref="E41:E42"/>
    <mergeCell ref="F41:F42"/>
    <mergeCell ref="D31:F33"/>
    <mergeCell ref="A37:A39"/>
    <mergeCell ref="D30:F30"/>
    <mergeCell ref="I234:I236"/>
    <mergeCell ref="H199:H202"/>
    <mergeCell ref="H169:H172"/>
    <mergeCell ref="I169:I172"/>
    <mergeCell ref="H180:H189"/>
    <mergeCell ref="I180:I189"/>
    <mergeCell ref="H234:H236"/>
    <mergeCell ref="I173:I175"/>
    <mergeCell ref="H207:H210"/>
    <mergeCell ref="H219:H222"/>
    <mergeCell ref="I199:I202"/>
    <mergeCell ref="H195:H198"/>
    <mergeCell ref="G199:G202"/>
    <mergeCell ref="G203:G206"/>
    <mergeCell ref="I215:I218"/>
    <mergeCell ref="I195:I198"/>
    <mergeCell ref="I203:I206"/>
    <mergeCell ref="H215:H218"/>
    <mergeCell ref="I191:I194"/>
    <mergeCell ref="H191:H194"/>
    <mergeCell ref="H173:H175"/>
    <mergeCell ref="H118:H120"/>
    <mergeCell ref="B55:B57"/>
    <mergeCell ref="D191:D194"/>
    <mergeCell ref="C70:C73"/>
    <mergeCell ref="D58:D59"/>
    <mergeCell ref="G173:G177"/>
    <mergeCell ref="G55:G57"/>
    <mergeCell ref="B121:B122"/>
    <mergeCell ref="E58:E59"/>
    <mergeCell ref="F66:F67"/>
    <mergeCell ref="G121:G122"/>
    <mergeCell ref="D74:F74"/>
    <mergeCell ref="E75:E77"/>
    <mergeCell ref="E66:E67"/>
    <mergeCell ref="G118:G120"/>
    <mergeCell ref="G75:G77"/>
    <mergeCell ref="G169:G172"/>
    <mergeCell ref="G58:G63"/>
    <mergeCell ref="F58:F59"/>
    <mergeCell ref="D147:F147"/>
    <mergeCell ref="E173:E174"/>
    <mergeCell ref="G157:G160"/>
    <mergeCell ref="D169:F172"/>
    <mergeCell ref="D173:D174"/>
    <mergeCell ref="G165:G167"/>
    <mergeCell ref="H19:H24"/>
    <mergeCell ref="G31:G33"/>
    <mergeCell ref="G34:G36"/>
    <mergeCell ref="I15:I17"/>
    <mergeCell ref="G15:G17"/>
    <mergeCell ref="I19:I24"/>
    <mergeCell ref="G19:G24"/>
    <mergeCell ref="H31:H33"/>
    <mergeCell ref="A8:A9"/>
    <mergeCell ref="H15:H17"/>
    <mergeCell ref="A4:H4"/>
    <mergeCell ref="A5:H5"/>
    <mergeCell ref="G13:G14"/>
    <mergeCell ref="H13:H14"/>
    <mergeCell ref="A12:A14"/>
    <mergeCell ref="B12:B14"/>
    <mergeCell ref="B8:B9"/>
    <mergeCell ref="C237:G237"/>
    <mergeCell ref="D203:D206"/>
    <mergeCell ref="E203:E206"/>
    <mergeCell ref="F203:F206"/>
    <mergeCell ref="F195:F198"/>
    <mergeCell ref="G223:G226"/>
    <mergeCell ref="E199:E202"/>
    <mergeCell ref="G219:G222"/>
    <mergeCell ref="D199:D202"/>
    <mergeCell ref="F199:F202"/>
    <mergeCell ref="A34:A36"/>
    <mergeCell ref="B64:B68"/>
    <mergeCell ref="A75:A77"/>
    <mergeCell ref="D55:F57"/>
    <mergeCell ref="B118:B120"/>
    <mergeCell ref="A118:A120"/>
    <mergeCell ref="A70:A73"/>
    <mergeCell ref="B70:B73"/>
    <mergeCell ref="A40:A45"/>
    <mergeCell ref="F173:F174"/>
    <mergeCell ref="F176:F177"/>
    <mergeCell ref="E176:E177"/>
    <mergeCell ref="D195:D198"/>
    <mergeCell ref="B169:B172"/>
    <mergeCell ref="A180:A181"/>
    <mergeCell ref="D176:D177"/>
    <mergeCell ref="A173:A175"/>
    <mergeCell ref="A195:A198"/>
    <mergeCell ref="A191:A194"/>
    <mergeCell ref="C207:C213"/>
    <mergeCell ref="B191:B194"/>
    <mergeCell ref="A148:A156"/>
    <mergeCell ref="A165:A167"/>
    <mergeCell ref="A161:A164"/>
    <mergeCell ref="A182:A185"/>
    <mergeCell ref="B173:B175"/>
    <mergeCell ref="A199:A202"/>
    <mergeCell ref="A169:A172"/>
    <mergeCell ref="I219:I222"/>
    <mergeCell ref="I223:I226"/>
    <mergeCell ref="G191:G194"/>
    <mergeCell ref="E191:E194"/>
    <mergeCell ref="A186:A189"/>
    <mergeCell ref="G234:G236"/>
    <mergeCell ref="F191:F194"/>
    <mergeCell ref="G215:G218"/>
    <mergeCell ref="A234:A236"/>
    <mergeCell ref="C190:C206"/>
    <mergeCell ref="C34:C39"/>
    <mergeCell ref="D37:F39"/>
    <mergeCell ref="C8:C9"/>
    <mergeCell ref="E8:F8"/>
    <mergeCell ref="B234:B236"/>
    <mergeCell ref="C234:C236"/>
    <mergeCell ref="B199:B202"/>
    <mergeCell ref="B203:B206"/>
    <mergeCell ref="B178:B189"/>
    <mergeCell ref="B75:B77"/>
    <mergeCell ref="G1:I1"/>
    <mergeCell ref="H75:H77"/>
    <mergeCell ref="D8:D9"/>
    <mergeCell ref="D28:F28"/>
    <mergeCell ref="H34:H36"/>
    <mergeCell ref="I8:I9"/>
    <mergeCell ref="G8:G9"/>
    <mergeCell ref="H8:H9"/>
    <mergeCell ref="I31:I33"/>
    <mergeCell ref="I13:I14"/>
    <mergeCell ref="C18:C24"/>
    <mergeCell ref="D21:D23"/>
    <mergeCell ref="C12:C17"/>
    <mergeCell ref="A6:H6"/>
    <mergeCell ref="D34:F36"/>
    <mergeCell ref="B19:B24"/>
    <mergeCell ref="F21:F23"/>
    <mergeCell ref="A203:A206"/>
    <mergeCell ref="G195:G198"/>
    <mergeCell ref="E195:E198"/>
    <mergeCell ref="G180:G189"/>
  </mergeCells>
  <printOptions/>
  <pageMargins left="0.7874015748031497" right="0.7874015748031497" top="1.1811023622047243" bottom="0.5905511811023622" header="0.5905511811023622" footer="0.5905511811023622"/>
  <pageSetup fitToHeight="0" fitToWidth="1" horizontalDpi="600" verticalDpi="600" orientation="landscape" paperSize="9" scale="74" r:id="rId1"/>
  <headerFooter alignWithMargins="0">
    <oddHeader>&amp;C&amp;Я</oddHeader>
  </headerFooter>
  <rowBreaks count="11" manualBreakCount="11">
    <brk id="14" max="8" man="1"/>
    <brk id="32" max="8" man="1"/>
    <brk id="62" max="8" man="1"/>
    <brk id="73" max="8" man="1"/>
    <brk id="89" max="8" man="1"/>
    <brk id="107" max="8" man="1"/>
    <brk id="122" max="8" man="1"/>
    <brk id="164" max="8" man="1"/>
    <brk id="182" max="8" man="1"/>
    <brk id="205" max="8" man="1"/>
    <brk id="213" max="255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Шилова Ирина Юрьевна</cp:lastModifiedBy>
  <cp:lastPrinted>2021-12-28T06:35:16Z</cp:lastPrinted>
  <dcterms:created xsi:type="dcterms:W3CDTF">2011-03-10T11:24:53Z</dcterms:created>
  <dcterms:modified xsi:type="dcterms:W3CDTF">2021-12-28T06:35:34Z</dcterms:modified>
  <cp:category/>
  <cp:version/>
  <cp:contentType/>
  <cp:contentStatus/>
</cp:coreProperties>
</file>