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0785" firstSheet="3" activeTab="5"/>
  </bookViews>
  <sheets>
    <sheet name="Форма 2 (Прил.1) 24.12." sheetId="1" r:id="rId1"/>
    <sheet name="Форма 3 (Прил.2) 24.12." sheetId="2" r:id="rId2"/>
    <sheet name="Форма 4 (Прил.3) 24.12." sheetId="3" r:id="rId3"/>
    <sheet name="Форма 5 (Прил.4) 24.12." sheetId="4" r:id="rId4"/>
    <sheet name="Форма 6 (Прил.5) 24.12" sheetId="5" r:id="rId5"/>
    <sheet name="Форма 7 (Прил.6) 25.12. Инесса" sheetId="6" r:id="rId6"/>
    <sheet name=" Форма 8 (Прил.7) 24.12" sheetId="7" r:id="rId7"/>
    <sheet name="Форма 11 (Прил.10) 24.12" sheetId="8" r:id="rId8"/>
    <sheet name="Форма 12 (Прил.11)24.12" sheetId="9" r:id="rId9"/>
    <sheet name="Лист1" sheetId="10" r:id="rId10"/>
  </sheets>
  <definedNames>
    <definedName name="_xlnm.Print_Area" localSheetId="9">'Лист1'!$A$1:$V$17</definedName>
    <definedName name="_xlnm.Print_Area" localSheetId="1">'Форма 3 (Прил.2) 24.12.'!$A$1:$F$28</definedName>
  </definedNames>
  <calcPr fullCalcOnLoad="1"/>
</workbook>
</file>

<file path=xl/sharedStrings.xml><?xml version="1.0" encoding="utf-8"?>
<sst xmlns="http://schemas.openxmlformats.org/spreadsheetml/2006/main" count="375" uniqueCount="229">
  <si>
    <t>всего</t>
  </si>
  <si>
    <t>первый год планового периода</t>
  </si>
  <si>
    <t>второй год планового периода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</si>
  <si>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</si>
  <si>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</si>
  <si>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</si>
  <si>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</si>
  <si>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</si>
  <si>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</si>
  <si>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</si>
  <si>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</si>
  <si>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</si>
  <si>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</si>
  <si>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</si>
  <si>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</si>
  <si>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</si>
  <si>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</si>
  <si>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</si>
  <si>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</si>
  <si>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</si>
  <si>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</si>
  <si>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</si>
  <si>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</si>
  <si>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</si>
  <si>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</si>
  <si>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</si>
  <si>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Наименование  подпрограммы, отдельного мероприятия муниципальной программы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</si>
  <si>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</si>
  <si>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</si>
  <si>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</si>
  <si>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</si>
  <si>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 xml:space="preserve">Код бюджетной классификации (бюджет Дальнегорского городского округа) </t>
  </si>
  <si>
    <t>1.1.</t>
  </si>
  <si>
    <t>1.2.</t>
  </si>
  <si>
    <t>Оценка применения мер государственного регулирования в сфере реализации муниципальной программы</t>
  </si>
  <si>
    <t>1.3.</t>
  </si>
  <si>
    <t>Х</t>
  </si>
  <si>
    <t>(наименование программы)</t>
  </si>
  <si>
    <t>Финансовая оценка результатотов применения мер госуларственного регулирования                                              (тыс. руб.), годы</t>
  </si>
  <si>
    <t>У ответственного исполнителя муниципальной программы отсутствуют подотчетные муниципальные бюджетные и автономные учреждения, вследствии чего муниципальной программой  не предусмотрено формирование муниципальных заданий.</t>
  </si>
  <si>
    <t>Отдел жизнеобеспечения администрации Дальнегорского  городского округа.</t>
  </si>
  <si>
    <t>с учетом дополнительных источников</t>
  </si>
  <si>
    <t>без учета дополнительных источников</t>
  </si>
  <si>
    <t>Показатели</t>
  </si>
  <si>
    <t>Отдел жизнеобеспечения администрации Дальнегорского городского округа</t>
  </si>
  <si>
    <t>Предоставление выкупной стоимости жилых и нежилых помещений собственников для обеспечения расселения аварийных домов</t>
  </si>
  <si>
    <t>Управление муниципального имущества администрации Дальнегорского городского округа</t>
  </si>
  <si>
    <t>Высвобождение земельного участка для использования органом местного самоуправления</t>
  </si>
  <si>
    <t>Отдел жизнеобеспечения администрации Дальнегорского  городского округа</t>
  </si>
  <si>
    <t xml:space="preserve">Отдел жизнеобеспечения администрации Дальнегорского городского округа.                                                                    </t>
  </si>
  <si>
    <t>Реализация мероприятий муниципальной программы не требует дополнительного применения мер правового регулирования</t>
  </si>
  <si>
    <t>Муниципальные услуги не оказываются</t>
  </si>
  <si>
    <t>1.4.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</si>
  <si>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</si>
  <si>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</si>
  <si>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</si>
  <si>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</si>
  <si>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Муниципальная программа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</si>
  <si>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</si>
  <si>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</si>
  <si>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</si>
  <si>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иные внебюджетные источники</t>
  </si>
  <si>
    <t>*  главный распорядитель бюджетных средств</t>
  </si>
  <si>
    <t>1.1.1.</t>
  </si>
  <si>
    <t>1.1.2.</t>
  </si>
  <si>
    <t>1.1.3.</t>
  </si>
  <si>
    <t>1.1.4.</t>
  </si>
  <si>
    <t xml:space="preserve">                             </t>
  </si>
  <si>
    <t xml:space="preserve"> "Переселение граждан из аварийного жилищного фонда в  Дальнегорском городском округе" </t>
  </si>
  <si>
    <t xml:space="preserve">План -график реализации муниципальной программы на очередной финансовый год  </t>
  </si>
  <si>
    <t>Основные этапы реализации *</t>
  </si>
  <si>
    <t>Срок**</t>
  </si>
  <si>
    <t>Объем финансирования на очередной финансовый год (тыс. руб.)</t>
  </si>
  <si>
    <t>начала реализации этапа ( мероприятия подпрограммы, отдельного мероприятия)</t>
  </si>
  <si>
    <t>окончания реализации этапа ( мероприятия подпрограммы, отдельного мероприятия)</t>
  </si>
  <si>
    <t>*-указываются основные этапы  выполнения в разрезе каждого мероприятия (разработка технического задания, осуществление процедур по заключению контрактов, принятия муниципальных правовых актов и т.д.</t>
  </si>
  <si>
    <t>** - в графах 4,5 должна быть указана календарная дата  начала и окончания реализации этапов (мероприятия подпрограммы, отдельного мероприятия (число, месяц, год))</t>
  </si>
  <si>
    <t>*** данные по графам 4,5,6 заполняются за очередной финансовый год (без нарастающего итога за предыдущие года с начала действия мероприятия)</t>
  </si>
  <si>
    <t>"Переселение граждан из аварийного жилищного фонда в Дальнегорском городском округе"</t>
  </si>
  <si>
    <t>заключение контрактов</t>
  </si>
  <si>
    <t>приемка квартир</t>
  </si>
  <si>
    <t xml:space="preserve">Муниципальная программа "Переселение граждан из аварийного жилищного фонда в  Дальнегорском городском округе" </t>
  </si>
  <si>
    <t>очередной финансовый  год (  2020 )</t>
  </si>
  <si>
    <t>первый год планового периода (2021)</t>
  </si>
  <si>
    <t>второй год планового периода (2022)</t>
  </si>
  <si>
    <t xml:space="preserve"> "Переселение граждан из аварийного жилищного фонда в Дальнегорском городском округе" </t>
  </si>
  <si>
    <t>%</t>
  </si>
  <si>
    <t>очередной финансовый год (2020)</t>
  </si>
  <si>
    <t>отчетный финансовый год          (2019 г)</t>
  </si>
  <si>
    <t xml:space="preserve"> индикатор, показатель </t>
  </si>
  <si>
    <t>текущий финансовый год (2020 год)</t>
  </si>
  <si>
    <t>Ответственный исполнитель, соисполнитель.</t>
  </si>
  <si>
    <t>отчетный  финансовый  год (  2019 )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</si>
  <si>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</si>
  <si>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</si>
  <si>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</si>
  <si>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</si>
  <si>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</si>
  <si>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</si>
  <si>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</si>
  <si>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</si>
  <si>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</si>
  <si>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</si>
  <si>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</si>
  <si>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</si>
  <si>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</si>
  <si>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</si>
  <si>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…</t>
  </si>
  <si>
    <t>в сфере реализации муниципальной программы "Переселение граждан из аварийного жилищного фонда в Дальнегорском городском округе"</t>
  </si>
  <si>
    <t>Информация
о стимулирующих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бюджетном эффекте налоговых льгот.</t>
  </si>
  <si>
    <t>Нормативный правовой акт,
устанавливающий
налоговую льготу</t>
  </si>
  <si>
    <t>Бюджетный эффект налоговой льготы  (сумма дополнительных налоговых поступлений в бюджет Дальнегорского городского округа от налогоплательщиков, пользующихся налоговой льготой</t>
  </si>
  <si>
    <t>Стимулирующие налоговые выплаты отсутствуют</t>
  </si>
  <si>
    <t>Социальные и финансовые налоговые льготы отсутствуют</t>
  </si>
  <si>
    <t>без округления</t>
  </si>
  <si>
    <t>Доля частного жилого (нежилого)  фонда для расселения в общей площади жилищного фонда  Дальнегорского городского округа.</t>
  </si>
  <si>
    <t>тыс. м2</t>
  </si>
  <si>
    <t xml:space="preserve">               Приложение № 2                                                   к муниципальной  программе "Переселение граждан из аварийного жилищного фонда в Дальнегорском  городском округе" на 2020-2021 годы</t>
  </si>
  <si>
    <t xml:space="preserve">                            Приложение № 3                                                                 к муниципальной   программе "Переселение граждан из аварийного жилищного фонда в Дальнегорском городском округе" </t>
  </si>
  <si>
    <t xml:space="preserve">Приложение № 4                                                                к муниципальной  программе "Переселение граждан из аварийного жилищного фонда в Дальнегорском городском округе" </t>
  </si>
  <si>
    <t xml:space="preserve">    Приложение № 5                                                                              к муниципальной   программе "Переселение граждан из аварийного жилищного фонда в Дальнегорском городском округе" </t>
  </si>
  <si>
    <t xml:space="preserve">                  Приложение №  6                                                к муниципальной   программе "Переселение граждан из аварийного жилищного фонда в Дальнегорском городском округе" </t>
  </si>
  <si>
    <t xml:space="preserve">                  Приложение № 7                                                к муниципальной   программе "Переселение граждан из аварийного жилищного фонда в Дальнегорском городском округе" </t>
  </si>
  <si>
    <t xml:space="preserve">Приложение № 9                                               к муниципальной программе "Переселение граждан из аварийного жилищного фонда в Дальнегорском городском округе" </t>
  </si>
  <si>
    <t xml:space="preserve">Приложение № 1                                                                 к муниципальной  программе "Переселение граждан из аварийного жилищного фонда в Дальнегорском городском округе" </t>
  </si>
  <si>
    <t>1.5.</t>
  </si>
  <si>
    <t>Отдел жизнеобеспечения администрации Дальнегорского городского округа    Управление муниципального имущества администрации Дальнегорского городского округа</t>
  </si>
  <si>
    <t>декабрь 2020.</t>
  </si>
  <si>
    <t>Изъятие жилого помещения путем выкупа у собственника с прекращением права собственности</t>
  </si>
  <si>
    <t>1.1.5.</t>
  </si>
  <si>
    <t>Изъятие жилого помещения у собственника жилого помещения путём выкупа с прекращением права собственности</t>
  </si>
  <si>
    <t>Количество исполненных судебных решений</t>
  </si>
  <si>
    <t xml:space="preserve">Доля муниципального  жилищного фонда, приобретаемого для расселения аварийного жилищного фонда в общей площади жилищного фонда Дальнегорского городского округа.  </t>
  </si>
  <si>
    <t>Количество граждан, проживающих в муниципальном жилищном фонде, переселенных из аварийных многоквартирных домов</t>
  </si>
  <si>
    <t>Количество граждан, проживающих в аварийном жилищном фонде частной формы собственности, переселенных из аварийных  многоквартирных домов</t>
  </si>
  <si>
    <t>Сведения об  индикаторах и показателях муниципальной  программы</t>
  </si>
  <si>
    <t xml:space="preserve">Индикаторы </t>
  </si>
  <si>
    <t>чел.</t>
  </si>
  <si>
    <t>Количество квадратных метров  расселенного аварийного жилищного фонда в Дальнегорском городском округе, тыс.м2 общей площади</t>
  </si>
  <si>
    <t>меры государственного регулирования в сфере реализации муниципальной программы не применяются</t>
  </si>
  <si>
    <t>ед.</t>
  </si>
  <si>
    <t xml:space="preserve">Наличие исполненных судебных решений </t>
  </si>
  <si>
    <t>Оценка расходов (тыс.руб)
(тыс. руб.), годы</t>
  </si>
  <si>
    <t xml:space="preserve">Управление муниципального имущества администрации Дальнегорского городского округа                                                                </t>
  </si>
  <si>
    <t xml:space="preserve">Приложение № 8                                               к муниципальной программе "Переселение граждан из аварийного жилищного фонда в Дальнегорском городском округе" </t>
  </si>
  <si>
    <t>Предоставление выкупной стоимости жилых и нежилых помещений собственникам для обеспечения расселения аварийных домов</t>
  </si>
  <si>
    <t>Решение жилищной проблемы граждан, проживающих в аварийном жилищном фонде по договорам социального найма</t>
  </si>
  <si>
    <t>Высвобождение земельных  участков  для использования органом местного самоуправления</t>
  </si>
  <si>
    <t>1.1.6.</t>
  </si>
  <si>
    <t>1.6.</t>
  </si>
  <si>
    <t>утверждение рыночной стоимости 1 м2 общей площади жилого помещения</t>
  </si>
  <si>
    <t>утверждения выкупной цены изымаемых жилых помещений</t>
  </si>
  <si>
    <t>марта 2021</t>
  </si>
  <si>
    <t xml:space="preserve"> </t>
  </si>
  <si>
    <t>Отдельное  мероприятие программы: Федеральный проект «Обеспечение устойчивого сокращения непригодного для проживания жилищного фонда"</t>
  </si>
  <si>
    <t>1.1</t>
  </si>
  <si>
    <t>1.2</t>
  </si>
  <si>
    <t>1.3</t>
  </si>
  <si>
    <t>1.4</t>
  </si>
  <si>
    <t>1.5</t>
  </si>
  <si>
    <t>1.6</t>
  </si>
  <si>
    <t>2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</si>
  <si>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</si>
  <si>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</si>
  <si>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</si>
  <si>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</si>
  <si>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</si>
  <si>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</si>
  <si>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</si>
  <si>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</si>
  <si>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</si>
  <si>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год</t>
  </si>
  <si>
    <t>дата</t>
  </si>
  <si>
    <t>площадь, кв.м</t>
  </si>
  <si>
    <t>количество человек</t>
  </si>
  <si>
    <t xml:space="preserve"> кв.м</t>
  </si>
  <si>
    <t>Итого по Дальнегорскому городскому округу</t>
  </si>
  <si>
    <t>x</t>
  </si>
  <si>
    <t>г. Дальнегорск, ул. Берзинская, д. 21</t>
  </si>
  <si>
    <t>010108:262</t>
  </si>
  <si>
    <t>г. Дальнегорск, ул. Приморская, д. 18</t>
  </si>
  <si>
    <t>010207:359</t>
  </si>
  <si>
    <t>г. Дальнегорск, ул. Сопочная, д. 11</t>
  </si>
  <si>
    <t>25:03:010106:307</t>
  </si>
  <si>
    <t>г. Дальнегорск, д. Мономахово, ул. Москалюк, д. 55</t>
  </si>
  <si>
    <t>г. Дальнегорск, с. Краснореченский, ул. Гастелло, д. 9</t>
  </si>
  <si>
    <t>25:03:040002:132</t>
  </si>
  <si>
    <t xml:space="preserve">Приложение № 10                                                                         к муниципальной программе "Переселение граждан из аварийного жилищного фонда в Дальнегорском городском округе" </t>
  </si>
  <si>
    <t xml:space="preserve"> Определение  средней рыночной стоимости 1 м2 общей площади благоустроенного жилого помещения для приобретения жилых помещений у лиц, не являющихся застройщиками, для обеспечения переселения из аварийного жилищного фонда проживающих в аварийном жилищном фонде по договорам социального найма.</t>
  </si>
  <si>
    <t>Приобретение благоустроенного жилого помещения с целью  переселения из аварийного жилищного фонда проживающим по договорам социального найма</t>
  </si>
  <si>
    <t>апрель 2021г.</t>
  </si>
  <si>
    <t>декабрь 2021г.</t>
  </si>
  <si>
    <t>Переселение граждан, проживающих в аварийном жилищном фонде по договорам социального найма благоустроенного жилого помещения</t>
  </si>
  <si>
    <t>май 2022г.</t>
  </si>
  <si>
    <t>ноябрь  2022г.</t>
  </si>
  <si>
    <t>Отдельное  мероприятие программы: Расходы связанные с исполнением судебных решений</t>
  </si>
  <si>
    <t>Исполнение судебных решений, вступивших в законную силу</t>
  </si>
  <si>
    <t>1.2.1</t>
  </si>
  <si>
    <t>2.1</t>
  </si>
  <si>
    <t>Определение  средней рыночной стоимости 1 м2 общей площади благоустроенного жилого помещения для приобретения жилых помещений у лиц, не являющихся застройщиками, для обеспечения переселения из аварийного жилищного фонда проживающих в аварийном жилищном фонде по договорам социального найма.</t>
  </si>
  <si>
    <t>Решение жилищной проблемы граждан, проживающих в аварийном жилищном фонде по договорам соц. найма</t>
  </si>
  <si>
    <t>Определение выкупной цены 1 кв.м.  за изымаемые жилые помещения, входящих в жилищный фонд</t>
  </si>
  <si>
    <t xml:space="preserve"> " Возмещение (выплата) лицам, в чьей собственности находятся жилые помещения, входящие в аварийный жилищный фонд, выкупной стоимости"</t>
  </si>
  <si>
    <t>" Возмещение (выплата) лицам, в чьей собственности находятся жилые помещения, входящие в аварийный жилищный фонд, выкупной стоимости"</t>
  </si>
  <si>
    <t xml:space="preserve"> Приобретение благоустроенных  жилых помещений у лиц, не являющихся застройщиками, для обеспечения  переселения из аварийного жилищного фонда проживающим в аварийном жилом фонде по договорам социального найма.</t>
  </si>
  <si>
    <t>Приобретение благоустроенных жилых помещений у лиц, не являющихся застройщиками, для обеспечения  переселения из аварийного жилищного фонда проживающим в аварийном жилом фонде по договорам социального найма.</t>
  </si>
  <si>
    <t xml:space="preserve"> Приобретение благоустроенных жилых помещений у лиц, не являющихся застройщиками, для обеспечения  переселения из аварийного жилищного фонда проживающим в аварийном жилом фонде по договорам социального найма.</t>
  </si>
  <si>
    <t>март 2021г.</t>
  </si>
  <si>
    <t>г.Дальнегорск</t>
  </si>
  <si>
    <t>г.Дальнегорск, ул.Приморская, д.5</t>
  </si>
  <si>
    <t>г.Дальнегорск, ул.Советская, д.7</t>
  </si>
  <si>
    <t>25:03:010208:233</t>
  </si>
  <si>
    <t>25:03:010109:1014</t>
  </si>
  <si>
    <t>д. Мономахово</t>
  </si>
  <si>
    <t>с. Краснореченский</t>
  </si>
  <si>
    <t>Перечень многоквартирных домов, признанных аварийными на территории Дальнегорского городского округа</t>
  </si>
  <si>
    <t>в  2021 году не запланированно</t>
  </si>
  <si>
    <t>Количество  аварийных жилых домов, подлижащих ликвидации</t>
  </si>
  <si>
    <t>_</t>
  </si>
  <si>
    <t>январь 2021г.</t>
  </si>
  <si>
    <t>Наличие ликвидированных аварийны жилых домов</t>
  </si>
  <si>
    <t>Ликвидация аварийных жилых домов, признанных в установленном порядке аварийными и подлежащими сносу в связи с физическим износом в процессе эксплуатации</t>
  </si>
  <si>
    <t xml:space="preserve"> Ликвидация аварийных жилых домов, признанных в установленном порядке аварийными и подлежащими сносу в связи с физическим износом в процессе эксплуатации</t>
  </si>
  <si>
    <t>Доля дополнительной приобретаемой  площади для расселения аварийного жилищного фонда в Дальнегорском городском округе по договорам социального найма</t>
  </si>
  <si>
    <t xml:space="preserve">Приобретение дополнительной площади для расселения аварийного жилищного фонда в Дальнегорском городском округе по договорам социального найма </t>
  </si>
  <si>
    <t>1.1.7.</t>
  </si>
  <si>
    <t>1.7.</t>
  </si>
  <si>
    <t>1.7</t>
  </si>
  <si>
    <t>Количество дополнительной приобретаемой площади для расселения аварийного жилищного фонда в Дальнегорском городском округе по договорам социального найма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</si>
</sst>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0.000"/>
    <numFmt numFmtId="179" formatCode="0.0000"/>
    <numFmt numFmtId="180" formatCode="0.00000"/>
    <numFmt numFmtId="181" formatCode="0.000000"/>
    <numFmt numFmtId="182" formatCode="#,##0.0"/>
    <numFmt numFmtId="183" formatCode="0.0000000"/>
    <numFmt numFmtId="184" formatCode="#,##0.000"/>
    <numFmt numFmtId="185" formatCode="[$-FC19]d\ mmmm\ yyyy\ &quot;г.&quot;"/>
    <numFmt numFmtId="186" formatCode="[$-F800]dddd\,\ mmmm\ dd\,\ yyyy"/>
    <numFmt numFmtId="187" formatCode="[$-419]d\ mmm;@"/>
    <numFmt numFmtId="188" formatCode="#,##0.0000"/>
    <numFmt numFmtId="189" formatCode="#,##0.00000"/>
    <numFmt numFmtId="190" formatCode="#,##0.000000"/>
  </numFmts>
  <fonts count="5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76" fontId="1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Fill="1" applyAlignment="1">
      <alignment/>
    </xf>
    <xf numFmtId="17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justify"/>
    </xf>
    <xf numFmtId="0" fontId="1" fillId="0" borderId="13" xfId="0" applyFont="1" applyFill="1" applyBorder="1" applyAlignment="1">
      <alignment/>
    </xf>
    <xf numFmtId="176" fontId="1" fillId="0" borderId="13" xfId="0" applyNumberFormat="1" applyFont="1" applyFill="1" applyBorder="1" applyAlignment="1">
      <alignment horizontal="center"/>
    </xf>
    <xf numFmtId="179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182" fontId="1" fillId="0" borderId="0" xfId="0" applyNumberFormat="1" applyFont="1" applyFill="1" applyBorder="1" applyAlignment="1">
      <alignment horizontal="center" vertical="top"/>
    </xf>
    <xf numFmtId="176" fontId="9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top"/>
    </xf>
    <xf numFmtId="176" fontId="54" fillId="0" borderId="0" xfId="0" applyNumberFormat="1" applyFont="1" applyFill="1" applyBorder="1" applyAlignment="1">
      <alignment horizontal="center" vertical="top"/>
    </xf>
    <xf numFmtId="181" fontId="1" fillId="0" borderId="0" xfId="0" applyNumberFormat="1" applyFont="1" applyFill="1" applyAlignment="1">
      <alignment/>
    </xf>
    <xf numFmtId="183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49" fontId="58" fillId="0" borderId="17" xfId="0" applyNumberFormat="1" applyFont="1" applyFill="1" applyBorder="1" applyAlignment="1">
      <alignment horizontal="left" vertical="center" wrapText="1"/>
    </xf>
    <xf numFmtId="49" fontId="58" fillId="0" borderId="17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14" fontId="58" fillId="0" borderId="17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49" fontId="58" fillId="0" borderId="19" xfId="0" applyNumberFormat="1" applyFont="1" applyFill="1" applyBorder="1" applyAlignment="1">
      <alignment horizontal="left" vertical="center" wrapText="1"/>
    </xf>
    <xf numFmtId="49" fontId="58" fillId="0" borderId="19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/>
    </xf>
    <xf numFmtId="14" fontId="58" fillId="0" borderId="19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2" fontId="58" fillId="0" borderId="18" xfId="0" applyNumberFormat="1" applyFont="1" applyFill="1" applyBorder="1" applyAlignment="1">
      <alignment horizontal="center" vertical="center"/>
    </xf>
    <xf numFmtId="4" fontId="58" fillId="0" borderId="17" xfId="0" applyNumberFormat="1" applyFont="1" applyFill="1" applyBorder="1" applyAlignment="1">
      <alignment horizontal="center" vertical="center"/>
    </xf>
    <xf numFmtId="4" fontId="58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58" fillId="0" borderId="17" xfId="0" applyNumberFormat="1" applyFont="1" applyFill="1" applyBorder="1" applyAlignment="1">
      <alignment horizontal="center" vertical="center"/>
    </xf>
    <xf numFmtId="3" fontId="58" fillId="0" borderId="19" xfId="0" applyNumberFormat="1" applyFont="1" applyFill="1" applyBorder="1" applyAlignment="1">
      <alignment horizontal="center" vertical="center"/>
    </xf>
    <xf numFmtId="2" fontId="58" fillId="0" borderId="21" xfId="0" applyNumberFormat="1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4" fontId="58" fillId="0" borderId="20" xfId="0" applyNumberFormat="1" applyFont="1" applyFill="1" applyBorder="1" applyAlignment="1">
      <alignment horizontal="center" vertical="center"/>
    </xf>
    <xf numFmtId="4" fontId="57" fillId="0" borderId="17" xfId="0" applyNumberFormat="1" applyFont="1" applyFill="1" applyBorder="1" applyAlignment="1">
      <alignment horizontal="center" vertical="center"/>
    </xf>
    <xf numFmtId="3" fontId="57" fillId="0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182" fontId="1" fillId="0" borderId="0" xfId="0" applyNumberFormat="1" applyFont="1" applyFill="1" applyAlignment="1">
      <alignment horizontal="center" vertical="center" wrapText="1"/>
    </xf>
    <xf numFmtId="182" fontId="7" fillId="0" borderId="0" xfId="0" applyNumberFormat="1" applyFont="1" applyFill="1" applyAlignment="1">
      <alignment vertical="top" wrapText="1"/>
    </xf>
    <xf numFmtId="182" fontId="1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 horizontal="center" vertical="top" wrapText="1"/>
    </xf>
    <xf numFmtId="182" fontId="1" fillId="0" borderId="10" xfId="0" applyNumberFormat="1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top"/>
    </xf>
    <xf numFmtId="182" fontId="1" fillId="0" borderId="10" xfId="0" applyNumberFormat="1" applyFont="1" applyFill="1" applyBorder="1" applyAlignment="1">
      <alignment horizontal="center" vertical="top"/>
    </xf>
    <xf numFmtId="182" fontId="9" fillId="0" borderId="10" xfId="0" applyNumberFormat="1" applyFont="1" applyFill="1" applyBorder="1" applyAlignment="1">
      <alignment horizontal="center" vertical="center"/>
    </xf>
    <xf numFmtId="182" fontId="55" fillId="0" borderId="10" xfId="0" applyNumberFormat="1" applyFont="1" applyFill="1" applyBorder="1" applyAlignment="1">
      <alignment horizontal="center" vertical="top"/>
    </xf>
    <xf numFmtId="182" fontId="1" fillId="0" borderId="14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86" fontId="1" fillId="0" borderId="12" xfId="0" applyNumberFormat="1" applyFont="1" applyFill="1" applyBorder="1" applyAlignment="1">
      <alignment horizontal="center" vertical="center" wrapText="1"/>
    </xf>
    <xf numFmtId="186" fontId="1" fillId="0" borderId="16" xfId="0" applyNumberFormat="1" applyFont="1" applyFill="1" applyBorder="1" applyAlignment="1">
      <alignment horizontal="center" vertical="center" wrapText="1"/>
    </xf>
    <xf numFmtId="186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distributed" wrapText="1"/>
    </xf>
    <xf numFmtId="0" fontId="5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workbookViewId="0" topLeftCell="A10">
      <selection activeCell="A22" sqref="A22"/>
    </sheetView>
  </sheetViews>
  <sheetFormatPr defaultColWidth="9.00390625" defaultRowHeight="12.75"/>
  <cols>
    <col min="1" max="1" width="6.125" style="19" customWidth="1"/>
    <col min="2" max="2" width="68.125" style="19" customWidth="1"/>
    <col min="3" max="4" width="9.75390625" style="19" customWidth="1"/>
    <col min="5" max="5" width="11.75390625" style="19" customWidth="1"/>
    <col min="6" max="6" width="14.00390625" style="19" customWidth="1"/>
    <col min="7" max="7" width="13.875" style="19" customWidth="1"/>
    <col min="8" max="8" width="12.75390625" style="19" customWidth="1"/>
    <col min="9" max="9" width="15.625" style="19" customWidth="1"/>
    <col min="10" max="10" width="15.25390625" style="19" customWidth="1"/>
    <col min="11" max="16384" width="9.125" style="19" customWidth="1"/>
  </cols>
  <sheetData>
    <row r="1" spans="5:9" ht="90" customHeight="1">
      <c r="E1" s="20"/>
      <c r="F1" s="175" t="s">
        <v>124</v>
      </c>
      <c r="G1" s="175"/>
      <c r="H1" s="175"/>
      <c r="I1" s="175"/>
    </row>
    <row r="2" spans="5:8" ht="18.75" customHeight="1">
      <c r="E2" s="20"/>
      <c r="F2" s="20"/>
      <c r="G2" s="25"/>
      <c r="H2" s="25"/>
    </row>
    <row r="3" spans="1:9" ht="20.25" customHeight="1">
      <c r="A3" s="174" t="s">
        <v>135</v>
      </c>
      <c r="B3" s="174"/>
      <c r="C3" s="174"/>
      <c r="D3" s="174"/>
      <c r="E3" s="174"/>
      <c r="F3" s="174"/>
      <c r="G3" s="174"/>
      <c r="H3" s="174"/>
      <c r="I3" s="66"/>
    </row>
    <row r="4" spans="1:8" ht="15.75">
      <c r="A4" s="162" t="s">
        <v>68</v>
      </c>
      <c r="B4" s="162"/>
      <c r="C4" s="162"/>
      <c r="D4" s="162"/>
      <c r="E4" s="162"/>
      <c r="F4" s="162"/>
      <c r="G4" s="162"/>
      <c r="H4" s="162"/>
    </row>
    <row r="5" spans="1:8" ht="15.75">
      <c r="A5" s="163" t="s">
        <v>5</v>
      </c>
      <c r="B5" s="163"/>
      <c r="C5" s="163"/>
      <c r="D5" s="163"/>
      <c r="E5" s="163"/>
      <c r="F5" s="163"/>
      <c r="G5" s="163"/>
      <c r="H5" s="163"/>
    </row>
    <row r="7" spans="1:9" ht="15.75" customHeight="1">
      <c r="A7" s="164" t="s">
        <v>4</v>
      </c>
      <c r="B7" s="171" t="s">
        <v>89</v>
      </c>
      <c r="C7" s="171" t="s">
        <v>15</v>
      </c>
      <c r="D7" s="55"/>
      <c r="E7" s="168"/>
      <c r="F7" s="168"/>
      <c r="G7" s="168"/>
      <c r="H7" s="168"/>
      <c r="I7" s="45"/>
    </row>
    <row r="8" spans="1:10" ht="62.25" customHeight="1">
      <c r="A8" s="165"/>
      <c r="B8" s="173"/>
      <c r="C8" s="172"/>
      <c r="D8" s="169" t="s">
        <v>88</v>
      </c>
      <c r="E8" s="166" t="s">
        <v>90</v>
      </c>
      <c r="F8" s="167"/>
      <c r="G8" s="166">
        <v>2021</v>
      </c>
      <c r="H8" s="167"/>
      <c r="I8" s="166">
        <v>2022</v>
      </c>
      <c r="J8" s="167"/>
    </row>
    <row r="9" spans="1:10" ht="62.25" customHeight="1">
      <c r="A9" s="39"/>
      <c r="B9" s="21"/>
      <c r="C9" s="173"/>
      <c r="D9" s="170"/>
      <c r="E9" s="21" t="s">
        <v>41</v>
      </c>
      <c r="F9" s="21" t="s">
        <v>42</v>
      </c>
      <c r="G9" s="21" t="s">
        <v>41</v>
      </c>
      <c r="H9" s="21" t="s">
        <v>42</v>
      </c>
      <c r="I9" s="21" t="s">
        <v>41</v>
      </c>
      <c r="J9" s="21" t="s">
        <v>42</v>
      </c>
    </row>
    <row r="10" spans="1:10" ht="15.75">
      <c r="A10" s="69">
        <v>1</v>
      </c>
      <c r="B10" s="69">
        <v>2</v>
      </c>
      <c r="C10" s="69">
        <v>3</v>
      </c>
      <c r="D10" s="69"/>
      <c r="E10" s="69">
        <v>5</v>
      </c>
      <c r="F10" s="69">
        <v>6</v>
      </c>
      <c r="G10" s="69">
        <v>9</v>
      </c>
      <c r="H10" s="69">
        <v>10</v>
      </c>
      <c r="I10" s="36">
        <v>11</v>
      </c>
      <c r="J10" s="26">
        <v>12</v>
      </c>
    </row>
    <row r="11" spans="1:10" ht="20.25" customHeight="1">
      <c r="A11" s="176" t="s">
        <v>81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15.75">
      <c r="A12" s="26"/>
      <c r="B12" s="161" t="s">
        <v>136</v>
      </c>
      <c r="C12" s="161"/>
      <c r="D12" s="161"/>
      <c r="E12" s="161"/>
      <c r="F12" s="161"/>
      <c r="G12" s="161"/>
      <c r="H12" s="161"/>
      <c r="I12" s="161"/>
      <c r="J12" s="161"/>
    </row>
    <row r="13" spans="1:10" ht="49.5">
      <c r="A13" s="26">
        <v>1</v>
      </c>
      <c r="B13" s="70" t="s">
        <v>132</v>
      </c>
      <c r="C13" s="71" t="s">
        <v>86</v>
      </c>
      <c r="D13" s="72">
        <v>0</v>
      </c>
      <c r="E13" s="72">
        <v>0</v>
      </c>
      <c r="F13" s="72">
        <v>0</v>
      </c>
      <c r="G13" s="154">
        <v>0.02399</v>
      </c>
      <c r="H13" s="154">
        <v>0.02399</v>
      </c>
      <c r="I13" s="73">
        <v>0</v>
      </c>
      <c r="J13" s="73">
        <v>0</v>
      </c>
    </row>
    <row r="14" spans="1:10" ht="49.5">
      <c r="A14" s="26">
        <v>2</v>
      </c>
      <c r="B14" s="42" t="s">
        <v>115</v>
      </c>
      <c r="C14" s="26" t="s">
        <v>86</v>
      </c>
      <c r="D14" s="30">
        <v>0</v>
      </c>
      <c r="E14" s="30">
        <v>0</v>
      </c>
      <c r="F14" s="30">
        <v>0</v>
      </c>
      <c r="G14" s="73">
        <v>0.0194</v>
      </c>
      <c r="H14" s="73">
        <v>0.0194</v>
      </c>
      <c r="I14" s="73">
        <v>0</v>
      </c>
      <c r="J14" s="73">
        <v>0</v>
      </c>
    </row>
    <row r="15" spans="1:10" ht="16.5">
      <c r="A15" s="26">
        <v>3</v>
      </c>
      <c r="B15" s="42" t="s">
        <v>220</v>
      </c>
      <c r="C15" s="26" t="s">
        <v>140</v>
      </c>
      <c r="D15" s="30">
        <v>0</v>
      </c>
      <c r="E15" s="30">
        <v>0</v>
      </c>
      <c r="F15" s="30">
        <v>0</v>
      </c>
      <c r="G15" s="72">
        <v>0</v>
      </c>
      <c r="H15" s="72">
        <v>0</v>
      </c>
      <c r="I15" s="72">
        <v>7</v>
      </c>
      <c r="J15" s="72">
        <v>7</v>
      </c>
    </row>
    <row r="16" spans="1:10" ht="49.5">
      <c r="A16" s="26">
        <v>4</v>
      </c>
      <c r="B16" s="42" t="s">
        <v>223</v>
      </c>
      <c r="C16" s="26" t="s">
        <v>86</v>
      </c>
      <c r="D16" s="30">
        <v>0</v>
      </c>
      <c r="E16" s="30">
        <v>0</v>
      </c>
      <c r="F16" s="30">
        <v>0</v>
      </c>
      <c r="G16" s="156">
        <v>100</v>
      </c>
      <c r="H16" s="156">
        <v>100</v>
      </c>
      <c r="I16" s="72">
        <v>0</v>
      </c>
      <c r="J16" s="72">
        <v>0</v>
      </c>
    </row>
    <row r="17" spans="1:10" ht="16.5">
      <c r="A17" s="26">
        <v>5</v>
      </c>
      <c r="B17" s="42" t="s">
        <v>141</v>
      </c>
      <c r="C17" s="26" t="s">
        <v>140</v>
      </c>
      <c r="D17" s="30">
        <v>0</v>
      </c>
      <c r="E17" s="30">
        <v>1</v>
      </c>
      <c r="F17" s="30">
        <v>1</v>
      </c>
      <c r="G17" s="30">
        <v>2</v>
      </c>
      <c r="H17" s="30">
        <v>2</v>
      </c>
      <c r="I17" s="30">
        <v>2</v>
      </c>
      <c r="J17" s="30">
        <v>2</v>
      </c>
    </row>
    <row r="18" spans="1:10" ht="15.75">
      <c r="A18" s="26"/>
      <c r="B18" s="161" t="s">
        <v>43</v>
      </c>
      <c r="C18" s="161"/>
      <c r="D18" s="161"/>
      <c r="E18" s="161"/>
      <c r="F18" s="161"/>
      <c r="G18" s="161"/>
      <c r="H18" s="161"/>
      <c r="I18" s="161"/>
      <c r="J18" s="161"/>
    </row>
    <row r="19" spans="1:10" ht="33.75" customHeight="1">
      <c r="A19" s="67">
        <v>1</v>
      </c>
      <c r="B19" s="42" t="s">
        <v>133</v>
      </c>
      <c r="C19" s="26" t="s">
        <v>137</v>
      </c>
      <c r="D19" s="30">
        <v>0</v>
      </c>
      <c r="E19" s="30">
        <v>0</v>
      </c>
      <c r="F19" s="30">
        <v>0</v>
      </c>
      <c r="G19" s="68">
        <v>19</v>
      </c>
      <c r="H19" s="68">
        <v>19</v>
      </c>
      <c r="I19" s="27">
        <v>0</v>
      </c>
      <c r="J19" s="27">
        <v>0</v>
      </c>
    </row>
    <row r="20" spans="1:10" ht="49.5">
      <c r="A20" s="67">
        <v>2</v>
      </c>
      <c r="B20" s="43" t="s">
        <v>134</v>
      </c>
      <c r="C20" s="26" t="s">
        <v>137</v>
      </c>
      <c r="D20" s="30">
        <v>0</v>
      </c>
      <c r="E20" s="30">
        <v>0</v>
      </c>
      <c r="F20" s="30">
        <v>0</v>
      </c>
      <c r="G20" s="68">
        <v>7</v>
      </c>
      <c r="H20" s="68">
        <v>7</v>
      </c>
      <c r="I20" s="27">
        <v>0</v>
      </c>
      <c r="J20" s="27">
        <v>0</v>
      </c>
    </row>
    <row r="21" spans="1:10" ht="49.5">
      <c r="A21" s="67">
        <v>3</v>
      </c>
      <c r="B21" s="42" t="s">
        <v>138</v>
      </c>
      <c r="C21" s="26" t="s">
        <v>116</v>
      </c>
      <c r="D21" s="30">
        <v>0</v>
      </c>
      <c r="E21" s="30">
        <v>0</v>
      </c>
      <c r="F21" s="30">
        <v>0</v>
      </c>
      <c r="G21" s="27">
        <v>0.5043</v>
      </c>
      <c r="H21" s="27">
        <v>0.5043</v>
      </c>
      <c r="I21" s="27">
        <v>0</v>
      </c>
      <c r="J21" s="27">
        <v>0</v>
      </c>
    </row>
    <row r="22" spans="1:10" ht="55.5" customHeight="1">
      <c r="A22" s="159">
        <v>4</v>
      </c>
      <c r="B22" s="160" t="s">
        <v>228</v>
      </c>
      <c r="C22" s="26" t="s">
        <v>116</v>
      </c>
      <c r="D22" s="30">
        <v>0</v>
      </c>
      <c r="E22" s="30">
        <v>0</v>
      </c>
      <c r="F22" s="30">
        <v>0</v>
      </c>
      <c r="G22" s="27">
        <v>0.0186</v>
      </c>
      <c r="H22" s="27">
        <v>0.0186</v>
      </c>
      <c r="I22" s="157">
        <v>0</v>
      </c>
      <c r="J22" s="157">
        <v>0</v>
      </c>
    </row>
    <row r="23" spans="1:10" ht="16.5">
      <c r="A23" s="67">
        <v>5</v>
      </c>
      <c r="B23" s="42" t="s">
        <v>217</v>
      </c>
      <c r="C23" s="26" t="s">
        <v>140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72">
        <v>7</v>
      </c>
      <c r="J23" s="72">
        <v>7</v>
      </c>
    </row>
    <row r="24" spans="1:10" ht="15.75">
      <c r="A24" s="26">
        <v>6</v>
      </c>
      <c r="B24" s="26" t="s">
        <v>131</v>
      </c>
      <c r="C24" s="26" t="s">
        <v>140</v>
      </c>
      <c r="D24" s="30">
        <v>0</v>
      </c>
      <c r="E24" s="30">
        <v>1</v>
      </c>
      <c r="F24" s="30">
        <v>1</v>
      </c>
      <c r="G24" s="30">
        <v>2</v>
      </c>
      <c r="H24" s="30">
        <v>2</v>
      </c>
      <c r="I24" s="30">
        <v>2</v>
      </c>
      <c r="J24" s="30">
        <v>2</v>
      </c>
    </row>
  </sheetData>
  <sheetProtection/>
  <mergeCells count="15">
    <mergeCell ref="A3:H3"/>
    <mergeCell ref="F1:I1"/>
    <mergeCell ref="A11:J11"/>
    <mergeCell ref="B12:J12"/>
    <mergeCell ref="I8:J8"/>
    <mergeCell ref="B18:J18"/>
    <mergeCell ref="A4:H4"/>
    <mergeCell ref="A5:H5"/>
    <mergeCell ref="A7:A8"/>
    <mergeCell ref="G8:H8"/>
    <mergeCell ref="E8:F8"/>
    <mergeCell ref="E7:H7"/>
    <mergeCell ref="D8:D9"/>
    <mergeCell ref="C7:C9"/>
    <mergeCell ref="B7:B8"/>
  </mergeCells>
  <printOptions/>
  <pageMargins left="0.7874015748031497" right="0.7874015748031497" top="1.1811023622047245" bottom="0.5905511811023623" header="0.31496062992125984" footer="0.31496062992125984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8"/>
  <sheetViews>
    <sheetView view="pageBreakPreview" zoomScale="60" workbookViewId="0" topLeftCell="A4">
      <selection activeCell="A1" sqref="A1:IV1"/>
    </sheetView>
  </sheetViews>
  <sheetFormatPr defaultColWidth="9.00390625" defaultRowHeight="12.75"/>
  <cols>
    <col min="1" max="1" width="21.25390625" style="0" customWidth="1"/>
    <col min="2" max="2" width="24.125" style="0" customWidth="1"/>
    <col min="3" max="3" width="24.625" style="0" customWidth="1"/>
    <col min="4" max="4" width="22.125" style="0" customWidth="1"/>
    <col min="5" max="5" width="20.00390625" style="0" customWidth="1"/>
    <col min="6" max="6" width="15.00390625" style="0" customWidth="1"/>
    <col min="7" max="7" width="15.125" style="0" customWidth="1"/>
    <col min="8" max="8" width="19.875" style="0" customWidth="1"/>
    <col min="9" max="9" width="16.375" style="0" customWidth="1"/>
    <col min="10" max="10" width="21.75390625" style="0" customWidth="1"/>
    <col min="16" max="16" width="11.125" style="0" customWidth="1"/>
  </cols>
  <sheetData>
    <row r="2" spans="8:10" ht="15.75" customHeight="1">
      <c r="H2" s="248" t="s">
        <v>187</v>
      </c>
      <c r="I2" s="248"/>
      <c r="J2" s="248"/>
    </row>
    <row r="3" spans="8:10" ht="66" customHeight="1">
      <c r="H3" s="248"/>
      <c r="I3" s="248"/>
      <c r="J3" s="248"/>
    </row>
    <row r="4" spans="1:10" ht="40.5" customHeight="1">
      <c r="A4" s="265" t="s">
        <v>215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ht="9.75" customHeight="1">
      <c r="A5" s="110"/>
      <c r="B5" s="111"/>
      <c r="C5" s="112"/>
      <c r="D5" s="112"/>
      <c r="E5" s="112"/>
      <c r="F5" s="112"/>
      <c r="G5" s="112"/>
      <c r="H5" s="110"/>
      <c r="I5" s="110"/>
      <c r="J5" s="110"/>
    </row>
    <row r="6" spans="1:10" ht="83.25" customHeight="1">
      <c r="A6" s="257" t="s">
        <v>4</v>
      </c>
      <c r="B6" s="257" t="s">
        <v>162</v>
      </c>
      <c r="C6" s="257" t="s">
        <v>163</v>
      </c>
      <c r="D6" s="257" t="s">
        <v>164</v>
      </c>
      <c r="E6" s="257" t="s">
        <v>165</v>
      </c>
      <c r="F6" s="257" t="s">
        <v>166</v>
      </c>
      <c r="G6" s="257"/>
      <c r="H6" s="257" t="s">
        <v>167</v>
      </c>
      <c r="I6" s="258" t="s">
        <v>168</v>
      </c>
      <c r="J6" s="259"/>
    </row>
    <row r="7" spans="1:10" ht="112.5" customHeight="1">
      <c r="A7" s="257"/>
      <c r="B7" s="257"/>
      <c r="C7" s="257"/>
      <c r="D7" s="257"/>
      <c r="E7" s="257"/>
      <c r="F7" s="257"/>
      <c r="G7" s="257"/>
      <c r="H7" s="257"/>
      <c r="I7" s="113" t="s">
        <v>169</v>
      </c>
      <c r="J7" s="260" t="s">
        <v>170</v>
      </c>
    </row>
    <row r="8" spans="1:10" ht="42" customHeight="1">
      <c r="A8" s="257"/>
      <c r="B8" s="257"/>
      <c r="C8" s="257"/>
      <c r="D8" s="113" t="s">
        <v>171</v>
      </c>
      <c r="E8" s="113" t="s">
        <v>172</v>
      </c>
      <c r="F8" s="113" t="s">
        <v>173</v>
      </c>
      <c r="G8" s="113" t="s">
        <v>174</v>
      </c>
      <c r="H8" s="113" t="s">
        <v>172</v>
      </c>
      <c r="I8" s="114" t="s">
        <v>175</v>
      </c>
      <c r="J8" s="261"/>
    </row>
    <row r="9" spans="1:10" ht="18.75">
      <c r="A9" s="114">
        <v>1</v>
      </c>
      <c r="B9" s="113">
        <v>2</v>
      </c>
      <c r="C9" s="113">
        <v>3</v>
      </c>
      <c r="D9" s="115">
        <v>4</v>
      </c>
      <c r="E9" s="113">
        <v>5</v>
      </c>
      <c r="F9" s="114">
        <v>6</v>
      </c>
      <c r="G9" s="114">
        <v>7</v>
      </c>
      <c r="H9" s="114">
        <v>8</v>
      </c>
      <c r="I9" s="113">
        <v>9</v>
      </c>
      <c r="J9" s="113">
        <v>10</v>
      </c>
    </row>
    <row r="10" spans="1:10" ht="18.75">
      <c r="A10" s="262" t="s">
        <v>176</v>
      </c>
      <c r="B10" s="263"/>
      <c r="C10" s="264"/>
      <c r="D10" s="115" t="s">
        <v>177</v>
      </c>
      <c r="E10" s="113" t="s">
        <v>177</v>
      </c>
      <c r="F10" s="141">
        <f>F11+F12+F13+F14+F15+F16</f>
        <v>504.3</v>
      </c>
      <c r="G10" s="142">
        <f>G11+G12+G13+G14+G15+G16</f>
        <v>26</v>
      </c>
      <c r="H10" s="113" t="s">
        <v>177</v>
      </c>
      <c r="I10" s="141">
        <f>I11+I12+I13+I15+I16+I17</f>
        <v>2666.1</v>
      </c>
      <c r="J10" s="113" t="s">
        <v>177</v>
      </c>
    </row>
    <row r="11" spans="1:10" ht="37.5">
      <c r="A11" s="116">
        <v>1</v>
      </c>
      <c r="B11" s="117" t="s">
        <v>208</v>
      </c>
      <c r="C11" s="118" t="s">
        <v>178</v>
      </c>
      <c r="D11" s="119">
        <v>1928</v>
      </c>
      <c r="E11" s="120">
        <v>41499</v>
      </c>
      <c r="F11" s="133">
        <v>40.3</v>
      </c>
      <c r="G11" s="136">
        <v>3</v>
      </c>
      <c r="H11" s="120">
        <v>44561</v>
      </c>
      <c r="I11" s="133">
        <v>570</v>
      </c>
      <c r="J11" s="116" t="s">
        <v>179</v>
      </c>
    </row>
    <row r="12" spans="1:10" ht="37.5">
      <c r="A12" s="116">
        <v>2</v>
      </c>
      <c r="B12" s="117" t="s">
        <v>208</v>
      </c>
      <c r="C12" s="118" t="s">
        <v>180</v>
      </c>
      <c r="D12" s="119">
        <v>1957</v>
      </c>
      <c r="E12" s="120">
        <v>41116</v>
      </c>
      <c r="F12" s="133">
        <v>159.8</v>
      </c>
      <c r="G12" s="136">
        <v>11</v>
      </c>
      <c r="H12" s="120">
        <v>44561</v>
      </c>
      <c r="I12" s="133">
        <v>502</v>
      </c>
      <c r="J12" s="116" t="s">
        <v>181</v>
      </c>
    </row>
    <row r="13" spans="1:10" ht="37.5">
      <c r="A13" s="116">
        <v>3</v>
      </c>
      <c r="B13" s="117" t="s">
        <v>208</v>
      </c>
      <c r="C13" s="118" t="s">
        <v>182</v>
      </c>
      <c r="D13" s="119">
        <v>1958</v>
      </c>
      <c r="E13" s="120">
        <v>41618</v>
      </c>
      <c r="F13" s="133">
        <v>41.1</v>
      </c>
      <c r="G13" s="136">
        <v>4</v>
      </c>
      <c r="H13" s="120">
        <v>44561</v>
      </c>
      <c r="I13" s="133">
        <v>280</v>
      </c>
      <c r="J13" s="116" t="s">
        <v>183</v>
      </c>
    </row>
    <row r="14" spans="1:10" ht="56.25">
      <c r="A14" s="116">
        <v>4</v>
      </c>
      <c r="B14" s="117" t="s">
        <v>213</v>
      </c>
      <c r="C14" s="118" t="s">
        <v>184</v>
      </c>
      <c r="D14" s="119">
        <v>1964</v>
      </c>
      <c r="E14" s="120">
        <v>40294</v>
      </c>
      <c r="F14" s="133">
        <v>110.9</v>
      </c>
      <c r="G14" s="136">
        <v>5</v>
      </c>
      <c r="H14" s="120">
        <v>44561</v>
      </c>
      <c r="I14" s="133"/>
      <c r="J14" s="124"/>
    </row>
    <row r="15" spans="1:10" ht="56.25">
      <c r="A15" s="124">
        <v>5</v>
      </c>
      <c r="B15" s="125" t="s">
        <v>214</v>
      </c>
      <c r="C15" s="126" t="s">
        <v>185</v>
      </c>
      <c r="D15" s="127">
        <v>1956</v>
      </c>
      <c r="E15" s="128">
        <v>41557</v>
      </c>
      <c r="F15" s="134">
        <v>152.2</v>
      </c>
      <c r="G15" s="137">
        <v>3</v>
      </c>
      <c r="H15" s="128">
        <v>44561</v>
      </c>
      <c r="I15" s="140">
        <v>390</v>
      </c>
      <c r="J15" s="129" t="s">
        <v>186</v>
      </c>
    </row>
    <row r="16" spans="1:10" ht="49.5" customHeight="1">
      <c r="A16" s="129">
        <v>6</v>
      </c>
      <c r="B16" s="130" t="s">
        <v>208</v>
      </c>
      <c r="C16" s="131" t="s">
        <v>209</v>
      </c>
      <c r="D16" s="119">
        <v>1955</v>
      </c>
      <c r="E16" s="128">
        <v>41703</v>
      </c>
      <c r="F16" s="129">
        <v>0</v>
      </c>
      <c r="G16" s="127">
        <v>0</v>
      </c>
      <c r="H16" s="128">
        <v>44926</v>
      </c>
      <c r="I16" s="132">
        <v>460</v>
      </c>
      <c r="J16" s="129" t="s">
        <v>211</v>
      </c>
    </row>
    <row r="17" spans="1:10" ht="37.5">
      <c r="A17" s="129">
        <v>7</v>
      </c>
      <c r="B17" s="130" t="s">
        <v>208</v>
      </c>
      <c r="C17" s="131" t="s">
        <v>210</v>
      </c>
      <c r="D17" s="119">
        <v>1948</v>
      </c>
      <c r="E17" s="139">
        <v>42174</v>
      </c>
      <c r="F17" s="129">
        <v>0</v>
      </c>
      <c r="G17" s="129">
        <v>0</v>
      </c>
      <c r="H17" s="139">
        <v>44561</v>
      </c>
      <c r="I17" s="138">
        <v>464.1</v>
      </c>
      <c r="J17" s="129" t="s">
        <v>212</v>
      </c>
    </row>
    <row r="18" ht="12.75">
      <c r="F18" s="135"/>
    </row>
  </sheetData>
  <sheetProtection/>
  <mergeCells count="12">
    <mergeCell ref="E6:E7"/>
    <mergeCell ref="F6:G7"/>
    <mergeCell ref="H2:J3"/>
    <mergeCell ref="H6:H7"/>
    <mergeCell ref="I6:J6"/>
    <mergeCell ref="J7:J8"/>
    <mergeCell ref="A10:C10"/>
    <mergeCell ref="A4:J4"/>
    <mergeCell ref="A6:A8"/>
    <mergeCell ref="B6:B8"/>
    <mergeCell ref="C6:C8"/>
    <mergeCell ref="D6:D7"/>
  </mergeCells>
  <printOptions/>
  <pageMargins left="0.7" right="0.7" top="0.75" bottom="0.75" header="0.3" footer="0.3"/>
  <pageSetup horizontalDpi="600" verticalDpi="600" orientation="landscape" paperSize="9" scale="5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38"/>
  <sheetViews>
    <sheetView workbookViewId="0" topLeftCell="A19">
      <selection activeCell="L28" sqref="L28"/>
    </sheetView>
  </sheetViews>
  <sheetFormatPr defaultColWidth="9.00390625" defaultRowHeight="12.75"/>
  <cols>
    <col min="1" max="1" width="8.75390625" style="104" customWidth="1"/>
    <col min="2" max="2" width="31.375" style="19" customWidth="1"/>
    <col min="3" max="3" width="20.625" style="19" customWidth="1"/>
    <col min="4" max="4" width="18.125" style="19" customWidth="1"/>
    <col min="5" max="5" width="20.625" style="19" customWidth="1"/>
    <col min="6" max="6" width="22.625" style="19" customWidth="1"/>
    <col min="7" max="16384" width="9.125" style="19" customWidth="1"/>
  </cols>
  <sheetData>
    <row r="1" spans="1:6" ht="12" customHeight="1">
      <c r="A1" s="105"/>
      <c r="B1" s="25"/>
      <c r="C1" s="25"/>
      <c r="D1" s="25"/>
      <c r="E1" s="189" t="s">
        <v>117</v>
      </c>
      <c r="F1" s="189"/>
    </row>
    <row r="2" spans="1:6" ht="18.75" customHeight="1">
      <c r="A2" s="105"/>
      <c r="B2" s="25"/>
      <c r="C2" s="25"/>
      <c r="D2" s="25"/>
      <c r="E2" s="189"/>
      <c r="F2" s="189"/>
    </row>
    <row r="3" spans="1:6" ht="18.75" customHeight="1">
      <c r="A3" s="105"/>
      <c r="B3" s="25"/>
      <c r="C3" s="25"/>
      <c r="D3" s="25"/>
      <c r="E3" s="189"/>
      <c r="F3" s="189"/>
    </row>
    <row r="4" spans="1:6" ht="38.25" customHeight="1">
      <c r="A4" s="105"/>
      <c r="B4" s="25"/>
      <c r="C4" s="25"/>
      <c r="D4" s="25"/>
      <c r="E4" s="189"/>
      <c r="F4" s="189"/>
    </row>
    <row r="5" spans="1:6" ht="12" customHeight="1">
      <c r="A5" s="105"/>
      <c r="B5" s="25"/>
      <c r="C5" s="25"/>
      <c r="D5" s="25"/>
      <c r="E5" s="25"/>
      <c r="F5" s="25"/>
    </row>
    <row r="6" spans="1:6" ht="19.5" customHeight="1">
      <c r="A6" s="190" t="s">
        <v>23</v>
      </c>
      <c r="B6" s="190"/>
      <c r="C6" s="190"/>
      <c r="D6" s="190"/>
      <c r="E6" s="190"/>
      <c r="F6" s="190"/>
    </row>
    <row r="7" spans="1:6" ht="12" customHeight="1">
      <c r="A7" s="178" t="s">
        <v>22</v>
      </c>
      <c r="B7" s="178"/>
      <c r="C7" s="178"/>
      <c r="D7" s="178"/>
      <c r="E7" s="178"/>
      <c r="F7" s="178"/>
    </row>
    <row r="8" spans="1:6" ht="15.75">
      <c r="A8" s="162" t="s">
        <v>68</v>
      </c>
      <c r="B8" s="162"/>
      <c r="C8" s="162"/>
      <c r="D8" s="162"/>
      <c r="E8" s="162"/>
      <c r="F8" s="162"/>
    </row>
    <row r="9" spans="1:6" ht="15.75">
      <c r="A9" s="178" t="s">
        <v>37</v>
      </c>
      <c r="B9" s="179"/>
      <c r="C9" s="179"/>
      <c r="D9" s="179"/>
      <c r="E9" s="179"/>
      <c r="F9" s="179"/>
    </row>
    <row r="10" ht="21" customHeight="1"/>
    <row r="11" spans="1:6" ht="15.75">
      <c r="A11" s="177" t="s">
        <v>4</v>
      </c>
      <c r="B11" s="177" t="s">
        <v>26</v>
      </c>
      <c r="C11" s="177" t="s">
        <v>3</v>
      </c>
      <c r="D11" s="166" t="s">
        <v>6</v>
      </c>
      <c r="E11" s="168"/>
      <c r="F11" s="167"/>
    </row>
    <row r="12" spans="1:6" ht="81" customHeight="1">
      <c r="A12" s="177"/>
      <c r="B12" s="177"/>
      <c r="C12" s="177"/>
      <c r="D12" s="21" t="s">
        <v>17</v>
      </c>
      <c r="E12" s="21" t="s">
        <v>16</v>
      </c>
      <c r="F12" s="21" t="s">
        <v>18</v>
      </c>
    </row>
    <row r="13" spans="1:6" ht="15.75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</row>
    <row r="14" spans="1:6" ht="34.5" customHeight="1">
      <c r="A14" s="177" t="s">
        <v>81</v>
      </c>
      <c r="B14" s="177"/>
      <c r="C14" s="177"/>
      <c r="D14" s="177"/>
      <c r="E14" s="177"/>
      <c r="F14" s="177"/>
    </row>
    <row r="15" spans="1:6" ht="34.5" customHeight="1">
      <c r="A15" s="33">
        <v>1</v>
      </c>
      <c r="B15" s="166" t="s">
        <v>154</v>
      </c>
      <c r="C15" s="168"/>
      <c r="D15" s="168"/>
      <c r="E15" s="168"/>
      <c r="F15" s="167"/>
    </row>
    <row r="16" spans="1:6" ht="34.5" customHeight="1">
      <c r="A16" s="180" t="s">
        <v>155</v>
      </c>
      <c r="B16" s="183" t="s">
        <v>188</v>
      </c>
      <c r="C16" s="171" t="s">
        <v>48</v>
      </c>
      <c r="D16" s="186">
        <v>44197</v>
      </c>
      <c r="E16" s="186">
        <v>44256</v>
      </c>
      <c r="F16" s="183" t="s">
        <v>150</v>
      </c>
    </row>
    <row r="17" spans="1:6" ht="34.5" customHeight="1">
      <c r="A17" s="181"/>
      <c r="B17" s="184"/>
      <c r="C17" s="172"/>
      <c r="D17" s="187"/>
      <c r="E17" s="187"/>
      <c r="F17" s="184"/>
    </row>
    <row r="18" spans="1:6" ht="34.5" customHeight="1">
      <c r="A18" s="181"/>
      <c r="B18" s="184"/>
      <c r="C18" s="172"/>
      <c r="D18" s="187"/>
      <c r="E18" s="187"/>
      <c r="F18" s="184"/>
    </row>
    <row r="19" spans="1:6" ht="34.5" customHeight="1">
      <c r="A19" s="181"/>
      <c r="B19" s="184"/>
      <c r="C19" s="172"/>
      <c r="D19" s="187"/>
      <c r="E19" s="187"/>
      <c r="F19" s="184"/>
    </row>
    <row r="20" spans="1:6" ht="71.25" customHeight="1">
      <c r="A20" s="182"/>
      <c r="B20" s="185"/>
      <c r="C20" s="173"/>
      <c r="D20" s="188"/>
      <c r="E20" s="188"/>
      <c r="F20" s="185"/>
    </row>
    <row r="21" spans="1:6" ht="175.5" customHeight="1">
      <c r="A21" s="107" t="s">
        <v>156</v>
      </c>
      <c r="B21" s="28" t="s">
        <v>206</v>
      </c>
      <c r="C21" s="28" t="s">
        <v>48</v>
      </c>
      <c r="D21" s="103" t="s">
        <v>190</v>
      </c>
      <c r="E21" s="44" t="s">
        <v>191</v>
      </c>
      <c r="F21" s="39" t="s">
        <v>189</v>
      </c>
    </row>
    <row r="22" spans="1:6" ht="175.5" customHeight="1">
      <c r="A22" s="107" t="s">
        <v>157</v>
      </c>
      <c r="B22" s="28" t="s">
        <v>224</v>
      </c>
      <c r="C22" s="28" t="s">
        <v>48</v>
      </c>
      <c r="D22" s="103">
        <v>44531</v>
      </c>
      <c r="E22" s="103">
        <v>44561</v>
      </c>
      <c r="F22" s="39" t="s">
        <v>189</v>
      </c>
    </row>
    <row r="23" spans="1:6" ht="75.75" customHeight="1">
      <c r="A23" s="107" t="s">
        <v>158</v>
      </c>
      <c r="B23" s="28" t="s">
        <v>201</v>
      </c>
      <c r="C23" s="28" t="s">
        <v>48</v>
      </c>
      <c r="D23" s="103">
        <v>44197</v>
      </c>
      <c r="E23" s="44" t="s">
        <v>152</v>
      </c>
      <c r="F23" s="39" t="s">
        <v>151</v>
      </c>
    </row>
    <row r="24" spans="1:6" ht="138.75" customHeight="1">
      <c r="A24" s="107" t="s">
        <v>159</v>
      </c>
      <c r="B24" s="39" t="s">
        <v>202</v>
      </c>
      <c r="C24" s="28" t="s">
        <v>40</v>
      </c>
      <c r="D24" s="103" t="s">
        <v>207</v>
      </c>
      <c r="E24" s="44" t="s">
        <v>191</v>
      </c>
      <c r="F24" s="39" t="s">
        <v>145</v>
      </c>
    </row>
    <row r="25" spans="1:6" ht="110.25">
      <c r="A25" s="107" t="s">
        <v>160</v>
      </c>
      <c r="B25" s="28" t="s">
        <v>192</v>
      </c>
      <c r="C25" s="28" t="s">
        <v>44</v>
      </c>
      <c r="D25" s="103" t="s">
        <v>219</v>
      </c>
      <c r="E25" s="21" t="s">
        <v>191</v>
      </c>
      <c r="F25" s="39" t="s">
        <v>146</v>
      </c>
    </row>
    <row r="26" spans="1:6" ht="120.75" customHeight="1">
      <c r="A26" s="107" t="s">
        <v>227</v>
      </c>
      <c r="B26" s="39" t="s">
        <v>221</v>
      </c>
      <c r="C26" s="36" t="s">
        <v>46</v>
      </c>
      <c r="D26" s="103" t="s">
        <v>193</v>
      </c>
      <c r="E26" s="21" t="s">
        <v>194</v>
      </c>
      <c r="F26" s="36" t="s">
        <v>147</v>
      </c>
    </row>
    <row r="27" spans="1:6" ht="29.25" customHeight="1">
      <c r="A27" s="33">
        <v>2</v>
      </c>
      <c r="B27" s="166" t="s">
        <v>195</v>
      </c>
      <c r="C27" s="168"/>
      <c r="D27" s="168"/>
      <c r="E27" s="168"/>
      <c r="F27" s="167"/>
    </row>
    <row r="28" spans="1:6" ht="192.75" customHeight="1">
      <c r="A28" s="107" t="s">
        <v>161</v>
      </c>
      <c r="B28" s="39" t="s">
        <v>196</v>
      </c>
      <c r="C28" s="28" t="s">
        <v>126</v>
      </c>
      <c r="D28" s="103" t="s">
        <v>127</v>
      </c>
      <c r="E28" s="61" t="s">
        <v>194</v>
      </c>
      <c r="F28" s="91" t="s">
        <v>128</v>
      </c>
    </row>
    <row r="29" spans="1:6" ht="15.75">
      <c r="A29" s="105"/>
      <c r="B29" s="45"/>
      <c r="C29" s="45"/>
      <c r="D29" s="45"/>
      <c r="E29" s="45"/>
      <c r="F29" s="45"/>
    </row>
    <row r="30" spans="1:6" ht="15.75">
      <c r="A30" s="105"/>
      <c r="B30" s="45"/>
      <c r="C30" s="45"/>
      <c r="D30" s="45"/>
      <c r="E30" s="45"/>
      <c r="F30" s="45"/>
    </row>
    <row r="31" spans="1:6" ht="15.75">
      <c r="A31" s="105"/>
      <c r="B31" s="45"/>
      <c r="C31" s="45"/>
      <c r="D31" s="45"/>
      <c r="E31" s="45"/>
      <c r="F31" s="45"/>
    </row>
    <row r="32" spans="1:6" ht="15.75">
      <c r="A32" s="105"/>
      <c r="B32" s="45"/>
      <c r="C32" s="45"/>
      <c r="D32" s="45"/>
      <c r="E32" s="45"/>
      <c r="F32" s="45"/>
    </row>
    <row r="33" spans="1:6" ht="15.75">
      <c r="A33" s="105"/>
      <c r="B33" s="45"/>
      <c r="C33" s="45"/>
      <c r="D33" s="45"/>
      <c r="E33" s="45"/>
      <c r="F33" s="45"/>
    </row>
    <row r="34" spans="1:6" ht="15.75">
      <c r="A34" s="105"/>
      <c r="B34" s="45"/>
      <c r="C34" s="45"/>
      <c r="D34" s="45"/>
      <c r="E34" s="45"/>
      <c r="F34" s="45"/>
    </row>
    <row r="35" spans="1:6" ht="15.75">
      <c r="A35" s="105"/>
      <c r="B35" s="45"/>
      <c r="C35" s="45"/>
      <c r="D35" s="45"/>
      <c r="E35" s="45"/>
      <c r="F35" s="45"/>
    </row>
    <row r="36" spans="1:6" ht="15.75">
      <c r="A36" s="105"/>
      <c r="B36" s="45"/>
      <c r="C36" s="45"/>
      <c r="D36" s="45"/>
      <c r="E36" s="45"/>
      <c r="F36" s="45"/>
    </row>
    <row r="37" spans="1:6" ht="15.75">
      <c r="A37" s="105"/>
      <c r="B37" s="45"/>
      <c r="C37" s="45"/>
      <c r="D37" s="45"/>
      <c r="E37" s="45"/>
      <c r="F37" s="45"/>
    </row>
    <row r="38" spans="1:6" ht="15.75">
      <c r="A38" s="105"/>
      <c r="B38" s="45"/>
      <c r="C38" s="45"/>
      <c r="D38" s="45"/>
      <c r="E38" s="45"/>
      <c r="F38" s="45"/>
    </row>
  </sheetData>
  <sheetProtection/>
  <mergeCells count="18">
    <mergeCell ref="E16:E20"/>
    <mergeCell ref="F16:F20"/>
    <mergeCell ref="E1:F4"/>
    <mergeCell ref="A11:A12"/>
    <mergeCell ref="A6:F6"/>
    <mergeCell ref="A7:F7"/>
    <mergeCell ref="A8:F8"/>
    <mergeCell ref="B15:F15"/>
    <mergeCell ref="B27:F27"/>
    <mergeCell ref="A14:F14"/>
    <mergeCell ref="D11:F11"/>
    <mergeCell ref="A9:F9"/>
    <mergeCell ref="C11:C12"/>
    <mergeCell ref="B11:B12"/>
    <mergeCell ref="A16:A20"/>
    <mergeCell ref="B16:B20"/>
    <mergeCell ref="C16:C20"/>
    <mergeCell ref="D16:D20"/>
  </mergeCells>
  <printOptions/>
  <pageMargins left="0.5905511811023623" right="0.3937007874015748" top="0.3937007874015748" bottom="0.3937007874015748" header="0.3937007874015748" footer="0.590551181102362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31"/>
  <sheetViews>
    <sheetView workbookViewId="0" topLeftCell="A1">
      <selection activeCell="F25" sqref="F25"/>
    </sheetView>
  </sheetViews>
  <sheetFormatPr defaultColWidth="9.00390625" defaultRowHeight="12.75"/>
  <cols>
    <col min="1" max="1" width="7.25390625" style="1" customWidth="1"/>
    <col min="2" max="2" width="34.125" style="1" customWidth="1"/>
    <col min="3" max="3" width="17.875" style="1" customWidth="1"/>
    <col min="4" max="4" width="15.875" style="1" customWidth="1"/>
    <col min="5" max="5" width="12.25390625" style="1" customWidth="1"/>
    <col min="6" max="6" width="12.875" style="1" customWidth="1"/>
    <col min="7" max="7" width="29.75390625" style="1" customWidth="1"/>
    <col min="8" max="16384" width="9.125" style="1" customWidth="1"/>
  </cols>
  <sheetData>
    <row r="1" spans="4:6" ht="18.75">
      <c r="D1" s="24"/>
      <c r="E1" s="199"/>
      <c r="F1" s="199"/>
    </row>
    <row r="2" spans="5:8" ht="15.75" customHeight="1">
      <c r="E2" s="191" t="s">
        <v>118</v>
      </c>
      <c r="F2" s="192"/>
      <c r="G2" s="192"/>
      <c r="H2" s="14"/>
    </row>
    <row r="3" spans="5:8" ht="15.75" customHeight="1">
      <c r="E3" s="192"/>
      <c r="F3" s="192"/>
      <c r="G3" s="192"/>
      <c r="H3" s="14"/>
    </row>
    <row r="4" spans="5:8" ht="15.75" customHeight="1">
      <c r="E4" s="192"/>
      <c r="F4" s="192"/>
      <c r="G4" s="192"/>
      <c r="H4" s="14"/>
    </row>
    <row r="5" spans="5:8" ht="26.25" customHeight="1">
      <c r="E5" s="192"/>
      <c r="F5" s="192"/>
      <c r="G5" s="192"/>
      <c r="H5" s="14"/>
    </row>
    <row r="6" spans="1:7" ht="27.75" customHeight="1">
      <c r="A6" s="193" t="s">
        <v>34</v>
      </c>
      <c r="B6" s="193"/>
      <c r="C6" s="193"/>
      <c r="D6" s="193"/>
      <c r="E6" s="193"/>
      <c r="F6" s="193"/>
      <c r="G6" s="193"/>
    </row>
    <row r="7" spans="1:8" ht="21.75" customHeight="1">
      <c r="A7" s="195" t="s">
        <v>68</v>
      </c>
      <c r="B7" s="195"/>
      <c r="C7" s="195"/>
      <c r="D7" s="195"/>
      <c r="E7" s="195"/>
      <c r="F7" s="195"/>
      <c r="G7" s="195"/>
      <c r="H7" s="15"/>
    </row>
    <row r="8" spans="1:7" ht="9" customHeight="1">
      <c r="A8" s="16"/>
      <c r="B8" s="16"/>
      <c r="C8" s="16"/>
      <c r="D8" s="16"/>
      <c r="E8" s="16"/>
      <c r="F8" s="16"/>
      <c r="G8" s="16"/>
    </row>
    <row r="9" spans="1:14" ht="102" customHeight="1">
      <c r="A9" s="9" t="s">
        <v>4</v>
      </c>
      <c r="B9" s="9" t="s">
        <v>24</v>
      </c>
      <c r="C9" s="9" t="s">
        <v>27</v>
      </c>
      <c r="D9" s="196" t="s">
        <v>38</v>
      </c>
      <c r="E9" s="197"/>
      <c r="F9" s="198"/>
      <c r="G9" s="9" t="s">
        <v>19</v>
      </c>
      <c r="I9" s="2"/>
      <c r="J9" s="2"/>
      <c r="K9" s="2"/>
      <c r="L9" s="2"/>
      <c r="M9" s="2"/>
      <c r="N9" s="2"/>
    </row>
    <row r="10" spans="1:14" ht="51.75" customHeight="1">
      <c r="A10" s="9"/>
      <c r="B10" s="9"/>
      <c r="C10" s="9"/>
      <c r="D10" s="9" t="s">
        <v>21</v>
      </c>
      <c r="E10" s="9" t="s">
        <v>1</v>
      </c>
      <c r="F10" s="9" t="s">
        <v>2</v>
      </c>
      <c r="G10" s="9"/>
      <c r="H10" s="2"/>
      <c r="I10" s="2"/>
      <c r="J10" s="2"/>
      <c r="K10" s="2"/>
      <c r="L10" s="2"/>
      <c r="M10" s="2"/>
      <c r="N10" s="2"/>
    </row>
    <row r="11" spans="1:14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2"/>
      <c r="I11" s="2"/>
      <c r="J11" s="2"/>
      <c r="K11" s="2"/>
      <c r="L11" s="2"/>
      <c r="M11" s="2"/>
      <c r="N11" s="2"/>
    </row>
    <row r="12" spans="1:14" ht="93.75" customHeight="1">
      <c r="A12" s="9" t="s">
        <v>8</v>
      </c>
      <c r="B12" s="8" t="s">
        <v>139</v>
      </c>
      <c r="C12" s="12" t="s">
        <v>36</v>
      </c>
      <c r="D12" s="12" t="s">
        <v>36</v>
      </c>
      <c r="E12" s="12" t="s">
        <v>36</v>
      </c>
      <c r="F12" s="12" t="s">
        <v>36</v>
      </c>
      <c r="G12" s="12" t="s">
        <v>36</v>
      </c>
      <c r="H12" s="2"/>
      <c r="I12" s="2"/>
      <c r="J12" s="2"/>
      <c r="K12" s="2"/>
      <c r="L12" s="2"/>
      <c r="M12" s="2"/>
      <c r="N12" s="2"/>
    </row>
    <row r="13" spans="1:14" ht="29.25" customHeight="1">
      <c r="A13" s="194" t="s">
        <v>28</v>
      </c>
      <c r="B13" s="194"/>
      <c r="C13" s="194"/>
      <c r="D13" s="194"/>
      <c r="E13" s="194"/>
      <c r="F13" s="194"/>
      <c r="G13" s="194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14" ht="15.75">
      <c r="A18" s="2"/>
      <c r="B18" s="2"/>
      <c r="C18" s="2"/>
      <c r="D18" s="2"/>
      <c r="E18" s="11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ht="15.75">
      <c r="H31" s="2"/>
    </row>
  </sheetData>
  <sheetProtection/>
  <mergeCells count="6">
    <mergeCell ref="E2:G5"/>
    <mergeCell ref="A6:G6"/>
    <mergeCell ref="A13:G13"/>
    <mergeCell ref="A7:G7"/>
    <mergeCell ref="D9:F9"/>
    <mergeCell ref="E1:F1"/>
  </mergeCells>
  <printOptions/>
  <pageMargins left="0.984251968503937" right="0.5905511811023623" top="1.1811023622047245" bottom="0.7874015748031497" header="0.5905511811023623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39"/>
  <sheetViews>
    <sheetView workbookViewId="0" topLeftCell="A1">
      <selection activeCell="E32" sqref="E32"/>
    </sheetView>
  </sheetViews>
  <sheetFormatPr defaultColWidth="9.00390625" defaultRowHeight="12.75"/>
  <cols>
    <col min="1" max="1" width="4.125" style="1" customWidth="1"/>
    <col min="2" max="2" width="50.125" style="1" customWidth="1"/>
    <col min="3" max="4" width="21.875" style="1" customWidth="1"/>
    <col min="5" max="5" width="35.375" style="1" customWidth="1"/>
    <col min="6" max="16384" width="9.125" style="1" customWidth="1"/>
  </cols>
  <sheetData>
    <row r="1" spans="3:6" ht="18.75">
      <c r="C1" s="24"/>
      <c r="D1" s="24"/>
      <c r="E1" s="199"/>
      <c r="F1" s="199"/>
    </row>
    <row r="2" spans="5:6" ht="18.75" customHeight="1">
      <c r="E2" s="204" t="s">
        <v>119</v>
      </c>
      <c r="F2" s="13"/>
    </row>
    <row r="3" spans="5:6" ht="18.75" customHeight="1">
      <c r="E3" s="204"/>
      <c r="F3" s="13"/>
    </row>
    <row r="4" spans="5:6" ht="18.75" customHeight="1">
      <c r="E4" s="204"/>
      <c r="F4" s="13"/>
    </row>
    <row r="5" spans="5:6" ht="45" customHeight="1">
      <c r="E5" s="204"/>
      <c r="F5" s="13"/>
    </row>
    <row r="6" spans="1:4" ht="26.25" customHeight="1">
      <c r="A6" s="6" t="s">
        <v>11</v>
      </c>
      <c r="B6" s="6"/>
      <c r="C6" s="6"/>
      <c r="D6" s="6"/>
    </row>
    <row r="7" spans="1:6" ht="15.75">
      <c r="A7" s="203" t="s">
        <v>85</v>
      </c>
      <c r="B7" s="203"/>
      <c r="C7" s="203"/>
      <c r="D7" s="203"/>
      <c r="E7" s="203"/>
      <c r="F7" s="203"/>
    </row>
    <row r="8" spans="1:5" ht="15.75">
      <c r="A8" s="205" t="s">
        <v>5</v>
      </c>
      <c r="B8" s="205"/>
      <c r="C8" s="205"/>
      <c r="D8" s="205"/>
      <c r="E8" s="205"/>
    </row>
    <row r="9" spans="1:6" ht="15.75">
      <c r="A9" s="2"/>
      <c r="B9" s="2"/>
      <c r="C9" s="2"/>
      <c r="D9" s="2"/>
      <c r="E9" s="2"/>
      <c r="F9" s="2"/>
    </row>
    <row r="10" spans="1:6" ht="63">
      <c r="A10" s="9" t="s">
        <v>4</v>
      </c>
      <c r="B10" s="9" t="s">
        <v>29</v>
      </c>
      <c r="C10" s="7" t="s">
        <v>9</v>
      </c>
      <c r="D10" s="7" t="s">
        <v>91</v>
      </c>
      <c r="E10" s="9" t="s">
        <v>10</v>
      </c>
      <c r="F10" s="2"/>
    </row>
    <row r="11" spans="1:6" ht="15.75">
      <c r="A11" s="4">
        <v>1</v>
      </c>
      <c r="B11" s="4">
        <v>2</v>
      </c>
      <c r="C11" s="10">
        <v>3</v>
      </c>
      <c r="D11" s="10">
        <v>4</v>
      </c>
      <c r="E11" s="4">
        <v>5</v>
      </c>
      <c r="F11" s="2"/>
    </row>
    <row r="12" spans="1:6" ht="36.75" customHeight="1">
      <c r="A12" s="9" t="s">
        <v>8</v>
      </c>
      <c r="B12" s="200" t="s">
        <v>50</v>
      </c>
      <c r="C12" s="201"/>
      <c r="D12" s="201"/>
      <c r="E12" s="20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2"/>
      <c r="C20" s="2"/>
      <c r="D20" s="2"/>
      <c r="E20" s="2"/>
      <c r="F20" s="2"/>
    </row>
    <row r="21" spans="1:6" ht="15.75">
      <c r="A21" s="2"/>
      <c r="B21" s="2"/>
      <c r="C21" s="2"/>
      <c r="D21" s="2"/>
      <c r="E21" s="2"/>
      <c r="F21" s="2"/>
    </row>
    <row r="22" spans="1:6" ht="15.75">
      <c r="A22" s="2"/>
      <c r="B22" s="2"/>
      <c r="C22" s="2"/>
      <c r="D22" s="2"/>
      <c r="E22" s="2"/>
      <c r="F22" s="2"/>
    </row>
    <row r="23" spans="1:6" ht="15.75">
      <c r="A23" s="2"/>
      <c r="B23" s="2"/>
      <c r="C23" s="2"/>
      <c r="D23" s="2"/>
      <c r="E23" s="2"/>
      <c r="F23" s="2"/>
    </row>
    <row r="24" spans="1:6" ht="15.75">
      <c r="A24" s="2"/>
      <c r="B24" s="2"/>
      <c r="C24" s="2"/>
      <c r="D24" s="2"/>
      <c r="E24" s="2"/>
      <c r="F24" s="2"/>
    </row>
    <row r="25" spans="1:6" ht="15.75">
      <c r="A25" s="2"/>
      <c r="B25" s="2"/>
      <c r="C25" s="2"/>
      <c r="D25" s="2"/>
      <c r="E25" s="2"/>
      <c r="F25" s="2"/>
    </row>
    <row r="26" spans="1:6" ht="15.75">
      <c r="A26" s="2"/>
      <c r="B26" s="2"/>
      <c r="C26" s="2"/>
      <c r="D26" s="2"/>
      <c r="E26" s="2"/>
      <c r="F26" s="2"/>
    </row>
    <row r="27" spans="1:6" ht="15.75">
      <c r="A27" s="2"/>
      <c r="B27" s="2"/>
      <c r="C27" s="2"/>
      <c r="D27" s="2"/>
      <c r="E27" s="2"/>
      <c r="F27" s="2"/>
    </row>
    <row r="28" spans="1:6" ht="15.75">
      <c r="A28" s="2"/>
      <c r="B28" s="2"/>
      <c r="C28" s="2"/>
      <c r="D28" s="2"/>
      <c r="E28" s="2"/>
      <c r="F28" s="2"/>
    </row>
    <row r="29" spans="1:6" ht="15.75">
      <c r="A29" s="2"/>
      <c r="B29" s="2"/>
      <c r="C29" s="2"/>
      <c r="D29" s="2"/>
      <c r="E29" s="2"/>
      <c r="F29" s="2"/>
    </row>
    <row r="30" spans="1:6" ht="15.75">
      <c r="A30" s="2"/>
      <c r="B30" s="2"/>
      <c r="C30" s="2"/>
      <c r="D30" s="2"/>
      <c r="E30" s="2"/>
      <c r="F30" s="2"/>
    </row>
    <row r="31" spans="1:6" ht="15.75">
      <c r="A31" s="2"/>
      <c r="B31" s="2"/>
      <c r="C31" s="2"/>
      <c r="D31" s="2"/>
      <c r="E31" s="2"/>
      <c r="F31" s="2"/>
    </row>
    <row r="32" spans="1:6" ht="15.75">
      <c r="A32" s="2"/>
      <c r="B32" s="2"/>
      <c r="C32" s="2"/>
      <c r="D32" s="2"/>
      <c r="E32" s="2"/>
      <c r="F32" s="2"/>
    </row>
    <row r="33" spans="1:6" ht="15.75">
      <c r="A33" s="2"/>
      <c r="B33" s="2"/>
      <c r="C33" s="2"/>
      <c r="D33" s="2"/>
      <c r="E33" s="2"/>
      <c r="F33" s="2"/>
    </row>
    <row r="34" spans="1:6" ht="15.75">
      <c r="A34" s="2"/>
      <c r="B34" s="2"/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  <row r="37" spans="1:6" ht="15.75">
      <c r="A37" s="2"/>
      <c r="B37" s="2"/>
      <c r="C37" s="2"/>
      <c r="D37" s="2"/>
      <c r="E37" s="2"/>
      <c r="F37" s="2"/>
    </row>
    <row r="38" spans="1:6" ht="15.75">
      <c r="A38" s="2"/>
      <c r="B38" s="2"/>
      <c r="C38" s="2"/>
      <c r="D38" s="2"/>
      <c r="E38" s="2"/>
      <c r="F38" s="2"/>
    </row>
    <row r="39" spans="1:6" ht="15.75">
      <c r="A39" s="2"/>
      <c r="B39" s="2"/>
      <c r="C39" s="2"/>
      <c r="D39" s="2"/>
      <c r="E39" s="2"/>
      <c r="F39" s="2"/>
    </row>
  </sheetData>
  <sheetProtection/>
  <mergeCells count="5">
    <mergeCell ref="B12:E12"/>
    <mergeCell ref="A7:F7"/>
    <mergeCell ref="E2:E5"/>
    <mergeCell ref="A8:E8"/>
    <mergeCell ref="E1:F1"/>
  </mergeCells>
  <printOptions/>
  <pageMargins left="0.984251968503937" right="0.5905511811023623" top="1.1811023622047245" bottom="0.7874015748031497" header="0.5905511811023623" footer="0.5905511811023623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32"/>
  <sheetViews>
    <sheetView workbookViewId="0" topLeftCell="A1">
      <selection activeCell="A2" sqref="A2:H15"/>
    </sheetView>
  </sheetViews>
  <sheetFormatPr defaultColWidth="9.00390625" defaultRowHeight="12.75"/>
  <cols>
    <col min="1" max="1" width="5.25390625" style="1" customWidth="1"/>
    <col min="2" max="2" width="31.25390625" style="1" customWidth="1"/>
    <col min="3" max="3" width="15.625" style="1" customWidth="1"/>
    <col min="4" max="4" width="15.75390625" style="1" customWidth="1"/>
    <col min="5" max="5" width="18.625" style="1" customWidth="1"/>
    <col min="6" max="6" width="21.00390625" style="1" customWidth="1"/>
    <col min="7" max="7" width="19.375" style="1" customWidth="1"/>
    <col min="8" max="8" width="21.00390625" style="1" customWidth="1"/>
    <col min="9" max="16384" width="9.125" style="1" customWidth="1"/>
  </cols>
  <sheetData>
    <row r="1" spans="6:7" ht="18.75">
      <c r="F1" s="199"/>
      <c r="G1" s="199"/>
    </row>
    <row r="2" spans="6:8" ht="15.75" customHeight="1">
      <c r="F2" s="31" t="s">
        <v>67</v>
      </c>
      <c r="G2" s="204" t="s">
        <v>120</v>
      </c>
      <c r="H2" s="204"/>
    </row>
    <row r="3" spans="6:8" ht="15.75" customHeight="1">
      <c r="F3" s="31"/>
      <c r="G3" s="204"/>
      <c r="H3" s="204"/>
    </row>
    <row r="4" spans="6:8" ht="15.75" customHeight="1">
      <c r="F4" s="31"/>
      <c r="G4" s="204"/>
      <c r="H4" s="204"/>
    </row>
    <row r="5" spans="6:8" ht="37.5" customHeight="1">
      <c r="F5" s="31"/>
      <c r="G5" s="204"/>
      <c r="H5" s="204"/>
    </row>
    <row r="6" spans="6:8" ht="4.5" customHeight="1">
      <c r="F6" s="31"/>
      <c r="G6" s="31"/>
      <c r="H6" s="31"/>
    </row>
    <row r="7" spans="1:8" ht="15.75">
      <c r="A7" s="208" t="s">
        <v>12</v>
      </c>
      <c r="B7" s="208"/>
      <c r="C7" s="208"/>
      <c r="D7" s="208"/>
      <c r="E7" s="208"/>
      <c r="F7" s="208"/>
      <c r="G7" s="208"/>
      <c r="H7" s="208"/>
    </row>
    <row r="8" spans="1:12" ht="15.75">
      <c r="A8" s="2"/>
      <c r="B8" s="6" t="s">
        <v>13</v>
      </c>
      <c r="C8" s="6"/>
      <c r="D8" s="6"/>
      <c r="E8" s="6"/>
      <c r="F8" s="6"/>
      <c r="G8" s="6"/>
      <c r="H8" s="6"/>
      <c r="I8" s="2"/>
      <c r="J8" s="2"/>
      <c r="K8" s="2"/>
      <c r="L8" s="2"/>
    </row>
    <row r="9" spans="1:12" ht="18.75" customHeight="1">
      <c r="A9" s="209" t="s">
        <v>85</v>
      </c>
      <c r="B9" s="209"/>
      <c r="C9" s="209"/>
      <c r="D9" s="209"/>
      <c r="E9" s="209"/>
      <c r="F9" s="209"/>
      <c r="G9" s="209"/>
      <c r="H9" s="209"/>
      <c r="I9" s="2"/>
      <c r="J9" s="2"/>
      <c r="K9" s="2"/>
      <c r="L9" s="2"/>
    </row>
    <row r="10" spans="1:12" ht="15.75" customHeight="1">
      <c r="A10" s="210"/>
      <c r="B10" s="210"/>
      <c r="C10" s="210"/>
      <c r="D10" s="210"/>
      <c r="E10" s="210"/>
      <c r="F10" s="210"/>
      <c r="G10" s="210"/>
      <c r="H10" s="210"/>
      <c r="I10" s="2"/>
      <c r="J10" s="2"/>
      <c r="K10" s="2"/>
      <c r="L10" s="2"/>
    </row>
    <row r="11" spans="1:12" ht="66" customHeight="1">
      <c r="A11" s="207" t="s">
        <v>4</v>
      </c>
      <c r="B11" s="207" t="s">
        <v>25</v>
      </c>
      <c r="C11" s="207" t="s">
        <v>20</v>
      </c>
      <c r="D11" s="207"/>
      <c r="E11" s="207"/>
      <c r="F11" s="207" t="s">
        <v>30</v>
      </c>
      <c r="G11" s="207"/>
      <c r="H11" s="207"/>
      <c r="I11" s="2"/>
      <c r="J11" s="2"/>
      <c r="K11" s="2"/>
      <c r="L11" s="2"/>
    </row>
    <row r="12" spans="1:12" ht="99" customHeight="1">
      <c r="A12" s="207"/>
      <c r="B12" s="207"/>
      <c r="C12" s="9" t="s">
        <v>87</v>
      </c>
      <c r="D12" s="9" t="s">
        <v>83</v>
      </c>
      <c r="E12" s="9" t="s">
        <v>84</v>
      </c>
      <c r="F12" s="9" t="s">
        <v>21</v>
      </c>
      <c r="G12" s="9" t="s">
        <v>1</v>
      </c>
      <c r="H12" s="9" t="s">
        <v>2</v>
      </c>
      <c r="I12" s="2"/>
      <c r="J12" s="2"/>
      <c r="K12" s="2"/>
      <c r="L12" s="2"/>
    </row>
    <row r="13" spans="1:12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8</v>
      </c>
      <c r="G13" s="4">
        <v>9</v>
      </c>
      <c r="H13" s="4">
        <v>10</v>
      </c>
      <c r="I13" s="2"/>
      <c r="J13" s="2"/>
      <c r="K13" s="2"/>
      <c r="L13" s="2"/>
    </row>
    <row r="14" spans="1:12" ht="164.25" customHeight="1">
      <c r="A14" s="9" t="s">
        <v>8</v>
      </c>
      <c r="B14" s="8" t="s">
        <v>39</v>
      </c>
      <c r="C14" s="18" t="s">
        <v>36</v>
      </c>
      <c r="D14" s="18" t="s">
        <v>36</v>
      </c>
      <c r="E14" s="18" t="s">
        <v>36</v>
      </c>
      <c r="F14" s="18" t="s">
        <v>36</v>
      </c>
      <c r="G14" s="18" t="s">
        <v>36</v>
      </c>
      <c r="H14" s="18" t="s">
        <v>36</v>
      </c>
      <c r="I14" s="2"/>
      <c r="J14" s="2"/>
      <c r="K14" s="2"/>
      <c r="L14" s="2"/>
    </row>
    <row r="15" spans="1:12" ht="15.75">
      <c r="A15" s="2"/>
      <c r="B15" s="206" t="s">
        <v>51</v>
      </c>
      <c r="C15" s="206"/>
      <c r="D15" s="206"/>
      <c r="E15" s="206"/>
      <c r="F15" s="206"/>
      <c r="G15" s="206"/>
      <c r="H15" s="206"/>
      <c r="I15" s="2"/>
      <c r="J15" s="2"/>
      <c r="K15" s="2"/>
      <c r="L15" s="2"/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5" ht="15.75">
      <c r="A17" s="2"/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10">
    <mergeCell ref="G2:H5"/>
    <mergeCell ref="B15:H15"/>
    <mergeCell ref="F1:G1"/>
    <mergeCell ref="C11:E11"/>
    <mergeCell ref="F11:H11"/>
    <mergeCell ref="A7:H7"/>
    <mergeCell ref="A9:H9"/>
    <mergeCell ref="A10:H10"/>
    <mergeCell ref="A11:A12"/>
    <mergeCell ref="B11:B12"/>
  </mergeCells>
  <printOptions/>
  <pageMargins left="0.7874015748031497" right="0.3937007874015748" top="1.1811023622047245" bottom="0.7086614173228347" header="0.5905511811023623" footer="0.5905511811023623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B61"/>
  <sheetViews>
    <sheetView tabSelected="1" zoomScalePageLayoutView="0" workbookViewId="0" topLeftCell="A46">
      <selection activeCell="Q18" sqref="Q18"/>
    </sheetView>
  </sheetViews>
  <sheetFormatPr defaultColWidth="7.625" defaultRowHeight="12.75" outlineLevelCol="2"/>
  <cols>
    <col min="1" max="1" width="5.875" style="19" customWidth="1"/>
    <col min="2" max="2" width="29.25390625" style="19" customWidth="1"/>
    <col min="3" max="3" width="20.375" style="19" customWidth="1"/>
    <col min="4" max="4" width="30.875" style="19" customWidth="1"/>
    <col min="5" max="5" width="14.00390625" style="19" customWidth="1"/>
    <col min="6" max="6" width="13.125" style="19" customWidth="1"/>
    <col min="7" max="7" width="18.875" style="146" customWidth="1"/>
    <col min="8" max="8" width="21.25390625" style="19" hidden="1" customWidth="1" outlineLevel="2"/>
    <col min="9" max="9" width="14.00390625" style="19" hidden="1" customWidth="1" outlineLevel="2"/>
    <col min="10" max="10" width="15.75390625" style="19" hidden="1" customWidth="1" outlineLevel="2"/>
    <col min="11" max="11" width="7.625" style="19" hidden="1" customWidth="1" outlineLevel="2"/>
    <col min="12" max="12" width="17.125" style="19" hidden="1" customWidth="1" outlineLevel="2"/>
    <col min="13" max="13" width="7.625" style="19" hidden="1" customWidth="1" outlineLevel="2"/>
    <col min="14" max="14" width="9.625" style="19" hidden="1" customWidth="1" outlineLevel="1"/>
    <col min="15" max="15" width="13.375" style="19" customWidth="1" collapsed="1"/>
    <col min="16" max="16" width="13.375" style="19" customWidth="1"/>
    <col min="17" max="17" width="11.00390625" style="19" bestFit="1" customWidth="1"/>
    <col min="18" max="18" width="9.625" style="19" bestFit="1" customWidth="1"/>
    <col min="19" max="19" width="7.625" style="19" customWidth="1"/>
    <col min="20" max="20" width="10.875" style="19" customWidth="1"/>
    <col min="21" max="21" width="11.625" style="19" customWidth="1"/>
    <col min="22" max="22" width="9.625" style="19" bestFit="1" customWidth="1"/>
    <col min="23" max="23" width="12.25390625" style="19" customWidth="1"/>
    <col min="24" max="24" width="11.875" style="19" customWidth="1"/>
    <col min="25" max="25" width="10.75390625" style="19" bestFit="1" customWidth="1"/>
    <col min="26" max="26" width="9.625" style="19" bestFit="1" customWidth="1"/>
    <col min="27" max="27" width="7.625" style="19" customWidth="1"/>
    <col min="28" max="28" width="9.625" style="19" bestFit="1" customWidth="1"/>
    <col min="29" max="16384" width="7.625" style="19" customWidth="1"/>
  </cols>
  <sheetData>
    <row r="1" spans="5:7" ht="15.75" customHeight="1">
      <c r="E1" s="105"/>
      <c r="F1" s="105"/>
      <c r="G1" s="144"/>
    </row>
    <row r="2" spans="5:7" ht="15.75" customHeight="1">
      <c r="E2" s="175" t="s">
        <v>121</v>
      </c>
      <c r="F2" s="175"/>
      <c r="G2" s="175"/>
    </row>
    <row r="3" spans="5:7" ht="15.75" customHeight="1">
      <c r="E3" s="175"/>
      <c r="F3" s="175"/>
      <c r="G3" s="175"/>
    </row>
    <row r="4" spans="5:7" ht="15.75" customHeight="1">
      <c r="E4" s="175"/>
      <c r="F4" s="175"/>
      <c r="G4" s="175"/>
    </row>
    <row r="5" spans="5:7" ht="29.25" customHeight="1">
      <c r="E5" s="175"/>
      <c r="F5" s="175"/>
      <c r="G5" s="175"/>
    </row>
    <row r="6" spans="6:7" ht="19.5" customHeight="1">
      <c r="F6" s="20"/>
      <c r="G6" s="145"/>
    </row>
    <row r="7" spans="1:10" ht="55.5" customHeight="1">
      <c r="A7" s="218" t="s">
        <v>53</v>
      </c>
      <c r="B7" s="218"/>
      <c r="C7" s="218"/>
      <c r="D7" s="218"/>
      <c r="E7" s="218"/>
      <c r="F7" s="218"/>
      <c r="G7" s="218"/>
      <c r="H7" s="174" t="s">
        <v>114</v>
      </c>
      <c r="I7" s="174"/>
      <c r="J7" s="174"/>
    </row>
    <row r="8" spans="1:12" ht="18.75" customHeight="1">
      <c r="A8" s="162" t="s">
        <v>85</v>
      </c>
      <c r="B8" s="162"/>
      <c r="C8" s="162"/>
      <c r="D8" s="162"/>
      <c r="E8" s="162"/>
      <c r="F8" s="162"/>
      <c r="G8" s="162"/>
      <c r="H8" s="162"/>
      <c r="I8" s="45"/>
      <c r="J8" s="45"/>
      <c r="K8" s="45"/>
      <c r="L8" s="45"/>
    </row>
    <row r="9" spans="1:10" ht="18.75">
      <c r="A9" s="219" t="s">
        <v>5</v>
      </c>
      <c r="B9" s="219"/>
      <c r="C9" s="219"/>
      <c r="D9" s="219"/>
      <c r="E9" s="219"/>
      <c r="F9" s="219"/>
      <c r="G9" s="219"/>
      <c r="H9" s="19">
        <v>2020</v>
      </c>
      <c r="I9" s="19">
        <v>2021</v>
      </c>
      <c r="J9" s="19">
        <v>22</v>
      </c>
    </row>
    <row r="10" ht="11.25" customHeight="1">
      <c r="G10" s="146" t="s">
        <v>153</v>
      </c>
    </row>
    <row r="11" spans="1:16" ht="15.75" customHeight="1">
      <c r="A11" s="220" t="s">
        <v>4</v>
      </c>
      <c r="B11" s="220" t="s">
        <v>54</v>
      </c>
      <c r="C11" s="220" t="s">
        <v>55</v>
      </c>
      <c r="D11" s="220" t="s">
        <v>56</v>
      </c>
      <c r="E11" s="222" t="s">
        <v>142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78"/>
    </row>
    <row r="12" spans="1:18" ht="96" customHeight="1">
      <c r="A12" s="221"/>
      <c r="B12" s="231"/>
      <c r="C12" s="221"/>
      <c r="D12" s="221"/>
      <c r="E12" s="46" t="s">
        <v>92</v>
      </c>
      <c r="F12" s="46" t="s">
        <v>82</v>
      </c>
      <c r="G12" s="147" t="s">
        <v>83</v>
      </c>
      <c r="O12" s="23" t="s">
        <v>84</v>
      </c>
      <c r="P12" s="81"/>
      <c r="R12" s="63"/>
    </row>
    <row r="13" spans="1:16" ht="15.75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148">
        <v>7</v>
      </c>
      <c r="O13" s="26"/>
      <c r="P13" s="82"/>
    </row>
    <row r="14" spans="1:16" ht="15.75" customHeight="1">
      <c r="A14" s="214" t="s">
        <v>8</v>
      </c>
      <c r="B14" s="216" t="s">
        <v>57</v>
      </c>
      <c r="C14" s="220"/>
      <c r="D14" s="48" t="s">
        <v>0</v>
      </c>
      <c r="E14" s="56">
        <v>0</v>
      </c>
      <c r="F14" s="64">
        <f>F15+F16+F17+F18</f>
        <v>204</v>
      </c>
      <c r="G14" s="92">
        <f>G15+G16+G17</f>
        <v>32686.830329999997</v>
      </c>
      <c r="H14" s="92">
        <f aca="true" t="shared" si="0" ref="H14:N14">H15+H16+H17+H18</f>
        <v>5767.094899999999</v>
      </c>
      <c r="I14" s="92">
        <f t="shared" si="0"/>
        <v>13456.55474</v>
      </c>
      <c r="J14" s="92">
        <f t="shared" si="0"/>
        <v>3359.02722</v>
      </c>
      <c r="K14" s="92">
        <f t="shared" si="0"/>
        <v>0</v>
      </c>
      <c r="L14" s="92" t="e">
        <f t="shared" si="0"/>
        <v>#REF!</v>
      </c>
      <c r="M14" s="92">
        <f t="shared" si="0"/>
        <v>0</v>
      </c>
      <c r="N14" s="92">
        <f t="shared" si="0"/>
        <v>0</v>
      </c>
      <c r="O14" s="92">
        <f>O15+O16+O17+O18</f>
        <v>1000</v>
      </c>
      <c r="P14" s="84"/>
    </row>
    <row r="15" spans="1:17" ht="47.25" customHeight="1">
      <c r="A15" s="215"/>
      <c r="B15" s="217"/>
      <c r="C15" s="230"/>
      <c r="D15" s="49" t="s">
        <v>58</v>
      </c>
      <c r="E15" s="76">
        <v>0</v>
      </c>
      <c r="F15" s="62">
        <f>F21+F57</f>
        <v>0</v>
      </c>
      <c r="G15" s="74">
        <v>26874.80334</v>
      </c>
      <c r="H15" s="62">
        <f aca="true" t="shared" si="1" ref="H15:N17">H21+H57</f>
        <v>4279.70702</v>
      </c>
      <c r="I15" s="62">
        <f t="shared" si="1"/>
        <v>9985.98303</v>
      </c>
      <c r="J15" s="62">
        <f t="shared" si="1"/>
        <v>3291.8603399999997</v>
      </c>
      <c r="K15" s="62">
        <f t="shared" si="1"/>
        <v>0</v>
      </c>
      <c r="L15" s="62" t="e">
        <f t="shared" si="1"/>
        <v>#REF!</v>
      </c>
      <c r="M15" s="62">
        <f t="shared" si="1"/>
        <v>0</v>
      </c>
      <c r="N15" s="62">
        <f t="shared" si="1"/>
        <v>0</v>
      </c>
      <c r="O15" s="62">
        <v>0</v>
      </c>
      <c r="P15" s="84"/>
      <c r="Q15" s="80"/>
    </row>
    <row r="16" spans="1:28" ht="48" customHeight="1">
      <c r="A16" s="215"/>
      <c r="B16" s="217"/>
      <c r="C16" s="230"/>
      <c r="D16" s="49" t="s">
        <v>59</v>
      </c>
      <c r="E16" s="76">
        <v>0</v>
      </c>
      <c r="F16" s="62">
        <f>F22+F58</f>
        <v>0</v>
      </c>
      <c r="G16" s="74">
        <v>4697.74699</v>
      </c>
      <c r="H16" s="62">
        <f t="shared" si="1"/>
        <v>1483.34513</v>
      </c>
      <c r="I16" s="62">
        <f t="shared" si="1"/>
        <v>3461.13863</v>
      </c>
      <c r="J16" s="62">
        <f t="shared" si="1"/>
        <v>64.47965</v>
      </c>
      <c r="K16" s="62">
        <f t="shared" si="1"/>
        <v>0</v>
      </c>
      <c r="L16" s="62" t="e">
        <f t="shared" si="1"/>
        <v>#REF!</v>
      </c>
      <c r="M16" s="62">
        <f t="shared" si="1"/>
        <v>0</v>
      </c>
      <c r="N16" s="62">
        <f t="shared" si="1"/>
        <v>0</v>
      </c>
      <c r="O16" s="62">
        <v>0</v>
      </c>
      <c r="P16" s="84"/>
      <c r="Q16" s="80"/>
      <c r="AB16" s="63"/>
    </row>
    <row r="17" spans="1:26" ht="35.25" customHeight="1">
      <c r="A17" s="215"/>
      <c r="B17" s="217"/>
      <c r="C17" s="230"/>
      <c r="D17" s="49" t="s">
        <v>60</v>
      </c>
      <c r="E17" s="76">
        <v>0</v>
      </c>
      <c r="F17" s="62">
        <f>F23+F59</f>
        <v>204</v>
      </c>
      <c r="G17" s="266">
        <v>1114.28</v>
      </c>
      <c r="H17" s="62">
        <f t="shared" si="1"/>
        <v>4.04275</v>
      </c>
      <c r="I17" s="62">
        <f t="shared" si="1"/>
        <v>9.43308</v>
      </c>
      <c r="J17" s="62">
        <f t="shared" si="1"/>
        <v>2.68723</v>
      </c>
      <c r="K17" s="62">
        <f t="shared" si="1"/>
        <v>0</v>
      </c>
      <c r="L17" s="62" t="e">
        <f t="shared" si="1"/>
        <v>#REF!</v>
      </c>
      <c r="M17" s="62">
        <f t="shared" si="1"/>
        <v>0</v>
      </c>
      <c r="N17" s="62">
        <f t="shared" si="1"/>
        <v>0</v>
      </c>
      <c r="O17" s="62">
        <f>O23+O43+O48+O53+O59</f>
        <v>1000</v>
      </c>
      <c r="P17" s="84"/>
      <c r="V17" s="63"/>
      <c r="Y17" s="90"/>
      <c r="Z17" s="89"/>
    </row>
    <row r="18" spans="1:16" ht="31.5" customHeight="1">
      <c r="A18" s="50"/>
      <c r="B18" s="51"/>
      <c r="C18" s="51"/>
      <c r="D18" s="49" t="s">
        <v>61</v>
      </c>
      <c r="E18" s="76">
        <v>0</v>
      </c>
      <c r="F18" s="62">
        <v>0</v>
      </c>
      <c r="G18" s="150">
        <f>G24+G44+G49+G54</f>
        <v>0</v>
      </c>
      <c r="O18" s="74">
        <v>0</v>
      </c>
      <c r="P18" s="83"/>
    </row>
    <row r="19" spans="1:16" ht="35.25" customHeight="1">
      <c r="A19" s="106" t="s">
        <v>32</v>
      </c>
      <c r="B19" s="224" t="s">
        <v>154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79"/>
    </row>
    <row r="20" spans="1:22" ht="15.75" customHeight="1">
      <c r="A20" s="211" t="s">
        <v>63</v>
      </c>
      <c r="B20" s="183" t="s">
        <v>188</v>
      </c>
      <c r="C20" s="211">
        <v>964</v>
      </c>
      <c r="D20" s="48" t="s">
        <v>0</v>
      </c>
      <c r="E20" s="56">
        <v>0</v>
      </c>
      <c r="F20" s="75">
        <f>F21+F22+F23</f>
        <v>0</v>
      </c>
      <c r="G20" s="149">
        <v>29.5</v>
      </c>
      <c r="H20" s="60">
        <f>H21+H22+H23</f>
        <v>5767.094899999999</v>
      </c>
      <c r="I20" s="60">
        <f>I21+I22+I23</f>
        <v>13456.55474</v>
      </c>
      <c r="J20" s="60">
        <f>J21+J22+J23</f>
        <v>3359.02722</v>
      </c>
      <c r="K20" s="60"/>
      <c r="L20" s="93" t="e">
        <f>F20+G20+#REF!</f>
        <v>#REF!</v>
      </c>
      <c r="M20" s="60"/>
      <c r="N20" s="93"/>
      <c r="O20" s="92">
        <f>O21+O22+O23+O24</f>
        <v>0</v>
      </c>
      <c r="P20" s="83"/>
      <c r="V20" s="63"/>
    </row>
    <row r="21" spans="1:16" ht="48" customHeight="1">
      <c r="A21" s="212"/>
      <c r="B21" s="184"/>
      <c r="C21" s="212"/>
      <c r="D21" s="49" t="s">
        <v>58</v>
      </c>
      <c r="E21" s="76">
        <v>0</v>
      </c>
      <c r="F21" s="76">
        <v>0</v>
      </c>
      <c r="G21" s="150">
        <v>0</v>
      </c>
      <c r="H21" s="19">
        <f>4279707.02/1000</f>
        <v>4279.70702</v>
      </c>
      <c r="I21" s="19">
        <f>9985983.03/1000</f>
        <v>9985.98303</v>
      </c>
      <c r="J21" s="19">
        <f>3291860.34/1000</f>
        <v>3291.8603399999997</v>
      </c>
      <c r="L21" s="63" t="e">
        <f>F21+G21+#REF!</f>
        <v>#REF!</v>
      </c>
      <c r="O21" s="74">
        <v>0</v>
      </c>
      <c r="P21" s="83"/>
    </row>
    <row r="22" spans="1:16" ht="47.25" customHeight="1">
      <c r="A22" s="212"/>
      <c r="B22" s="184"/>
      <c r="C22" s="212"/>
      <c r="D22" s="49" t="s">
        <v>59</v>
      </c>
      <c r="E22" s="76">
        <v>0</v>
      </c>
      <c r="F22" s="76">
        <v>0</v>
      </c>
      <c r="G22" s="150">
        <v>0</v>
      </c>
      <c r="H22" s="19">
        <f>1483345.13/1000</f>
        <v>1483.34513</v>
      </c>
      <c r="I22" s="19">
        <f>3461138.63/1000</f>
        <v>3461.13863</v>
      </c>
      <c r="J22" s="19">
        <f>64479.65/1000</f>
        <v>64.47965</v>
      </c>
      <c r="L22" s="63" t="e">
        <f>F22+G22+#REF!</f>
        <v>#REF!</v>
      </c>
      <c r="O22" s="74">
        <v>0</v>
      </c>
      <c r="P22" s="83"/>
    </row>
    <row r="23" spans="1:16" ht="32.25" customHeight="1">
      <c r="A23" s="212"/>
      <c r="B23" s="184"/>
      <c r="C23" s="212"/>
      <c r="D23" s="49" t="s">
        <v>60</v>
      </c>
      <c r="E23" s="76">
        <v>0</v>
      </c>
      <c r="F23" s="76">
        <v>0</v>
      </c>
      <c r="G23" s="150">
        <v>29.5</v>
      </c>
      <c r="H23" s="19">
        <f>4042.75/1000</f>
        <v>4.04275</v>
      </c>
      <c r="I23" s="19">
        <f>9433.08/1000</f>
        <v>9.43308</v>
      </c>
      <c r="J23" s="19">
        <f>2687.23/1000</f>
        <v>2.68723</v>
      </c>
      <c r="L23" s="63" t="e">
        <f>F23+G23+#REF!</f>
        <v>#REF!</v>
      </c>
      <c r="O23" s="74">
        <v>0</v>
      </c>
      <c r="P23" s="83"/>
    </row>
    <row r="24" spans="1:16" ht="63" customHeight="1">
      <c r="A24" s="213"/>
      <c r="B24" s="185"/>
      <c r="C24" s="213"/>
      <c r="D24" s="49" t="s">
        <v>61</v>
      </c>
      <c r="E24" s="76">
        <v>0</v>
      </c>
      <c r="F24" s="76">
        <v>0</v>
      </c>
      <c r="G24" s="150">
        <v>0</v>
      </c>
      <c r="H24" s="63"/>
      <c r="I24" s="63"/>
      <c r="J24" s="63"/>
      <c r="K24" s="63"/>
      <c r="L24" s="63"/>
      <c r="M24" s="63"/>
      <c r="N24" s="63"/>
      <c r="O24" s="62">
        <v>0</v>
      </c>
      <c r="P24" s="85"/>
    </row>
    <row r="25" spans="1:17" ht="36" customHeight="1">
      <c r="A25" s="211" t="s">
        <v>64</v>
      </c>
      <c r="B25" s="183" t="s">
        <v>204</v>
      </c>
      <c r="C25" s="211">
        <v>964</v>
      </c>
      <c r="D25" s="48" t="s">
        <v>0</v>
      </c>
      <c r="E25" s="56">
        <v>0</v>
      </c>
      <c r="F25" s="75">
        <f>F26+F27+F28</f>
        <v>0</v>
      </c>
      <c r="G25" s="149">
        <f>G26+G27+G28</f>
        <v>28402.300000000003</v>
      </c>
      <c r="H25" s="60">
        <f>H26+H27+H28</f>
        <v>5767.094899999999</v>
      </c>
      <c r="I25" s="60">
        <f>I26+I27+I28</f>
        <v>13456.55474</v>
      </c>
      <c r="J25" s="60">
        <f>J26+J27+J28</f>
        <v>3359.02722</v>
      </c>
      <c r="K25" s="60"/>
      <c r="L25" s="93" t="e">
        <f>F25+G25+#REF!</f>
        <v>#REF!</v>
      </c>
      <c r="M25" s="60"/>
      <c r="N25" s="93"/>
      <c r="O25" s="92">
        <f>O26+O27+O28+O29</f>
        <v>0</v>
      </c>
      <c r="P25" s="85"/>
      <c r="Q25" s="146"/>
    </row>
    <row r="26" spans="1:17" ht="36" customHeight="1">
      <c r="A26" s="212"/>
      <c r="B26" s="184"/>
      <c r="C26" s="212"/>
      <c r="D26" s="49" t="s">
        <v>58</v>
      </c>
      <c r="E26" s="76">
        <v>0</v>
      </c>
      <c r="F26" s="76">
        <v>0</v>
      </c>
      <c r="G26" s="150">
        <v>24156.9</v>
      </c>
      <c r="H26" s="19">
        <f>4279707.02/1000</f>
        <v>4279.70702</v>
      </c>
      <c r="I26" s="19">
        <f>9985983.03/1000</f>
        <v>9985.98303</v>
      </c>
      <c r="J26" s="19">
        <f>3291860.34/1000</f>
        <v>3291.8603399999997</v>
      </c>
      <c r="L26" s="63" t="e">
        <f>F26+G26+#REF!</f>
        <v>#REF!</v>
      </c>
      <c r="O26" s="74">
        <v>0</v>
      </c>
      <c r="P26" s="85"/>
      <c r="Q26" s="146"/>
    </row>
    <row r="27" spans="1:17" ht="36" customHeight="1">
      <c r="A27" s="212"/>
      <c r="B27" s="184"/>
      <c r="C27" s="212"/>
      <c r="D27" s="49" t="s">
        <v>59</v>
      </c>
      <c r="E27" s="76">
        <v>0</v>
      </c>
      <c r="F27" s="76">
        <v>0</v>
      </c>
      <c r="G27" s="150">
        <v>4222.7</v>
      </c>
      <c r="H27" s="19">
        <f>1483345.13/1000</f>
        <v>1483.34513</v>
      </c>
      <c r="I27" s="19">
        <f>3461138.63/1000</f>
        <v>3461.13863</v>
      </c>
      <c r="J27" s="19">
        <f>64479.65/1000</f>
        <v>64.47965</v>
      </c>
      <c r="L27" s="63" t="e">
        <f>F27+G27+#REF!</f>
        <v>#REF!</v>
      </c>
      <c r="O27" s="74">
        <v>0</v>
      </c>
      <c r="P27" s="85"/>
      <c r="Q27" s="146"/>
    </row>
    <row r="28" spans="1:17" ht="36" customHeight="1">
      <c r="A28" s="212"/>
      <c r="B28" s="184"/>
      <c r="C28" s="212"/>
      <c r="D28" s="49" t="s">
        <v>60</v>
      </c>
      <c r="E28" s="76">
        <v>0</v>
      </c>
      <c r="F28" s="76">
        <v>0</v>
      </c>
      <c r="G28" s="150">
        <v>22.7</v>
      </c>
      <c r="H28" s="19">
        <f>4042.75/1000</f>
        <v>4.04275</v>
      </c>
      <c r="I28" s="19">
        <f>9433.08/1000</f>
        <v>9.43308</v>
      </c>
      <c r="J28" s="19">
        <f>2687.23/1000</f>
        <v>2.68723</v>
      </c>
      <c r="L28" s="63" t="e">
        <f>F28+G28+#REF!</f>
        <v>#REF!</v>
      </c>
      <c r="O28" s="74">
        <v>0</v>
      </c>
      <c r="P28" s="85"/>
      <c r="Q28" s="146"/>
    </row>
    <row r="29" spans="1:16" ht="36" customHeight="1">
      <c r="A29" s="213"/>
      <c r="B29" s="185"/>
      <c r="C29" s="213"/>
      <c r="D29" s="49" t="s">
        <v>61</v>
      </c>
      <c r="E29" s="76">
        <v>0</v>
      </c>
      <c r="F29" s="76">
        <v>0</v>
      </c>
      <c r="G29" s="150">
        <v>0</v>
      </c>
      <c r="H29" s="63"/>
      <c r="I29" s="63"/>
      <c r="J29" s="63"/>
      <c r="K29" s="63"/>
      <c r="L29" s="63"/>
      <c r="M29" s="63"/>
      <c r="N29" s="63"/>
      <c r="O29" s="62">
        <v>0</v>
      </c>
      <c r="P29" s="85"/>
    </row>
    <row r="30" spans="1:16" ht="32.25" customHeight="1">
      <c r="A30" s="211" t="s">
        <v>65</v>
      </c>
      <c r="B30" s="183" t="s">
        <v>224</v>
      </c>
      <c r="C30" s="211">
        <v>964</v>
      </c>
      <c r="D30" s="48" t="s">
        <v>0</v>
      </c>
      <c r="E30" s="75">
        <v>0</v>
      </c>
      <c r="F30" s="75">
        <v>0</v>
      </c>
      <c r="G30" s="149">
        <v>520.5024</v>
      </c>
      <c r="H30" s="63"/>
      <c r="I30" s="63"/>
      <c r="J30" s="63"/>
      <c r="K30" s="63"/>
      <c r="L30" s="63"/>
      <c r="M30" s="63"/>
      <c r="N30" s="63"/>
      <c r="O30" s="92">
        <v>0</v>
      </c>
      <c r="P30" s="85"/>
    </row>
    <row r="31" spans="1:16" ht="36" customHeight="1">
      <c r="A31" s="212"/>
      <c r="B31" s="184"/>
      <c r="C31" s="212"/>
      <c r="D31" s="49" t="s">
        <v>58</v>
      </c>
      <c r="E31" s="76">
        <v>0</v>
      </c>
      <c r="F31" s="76">
        <v>0</v>
      </c>
      <c r="G31" s="76">
        <v>0</v>
      </c>
      <c r="H31" s="63"/>
      <c r="I31" s="63"/>
      <c r="J31" s="63"/>
      <c r="K31" s="63"/>
      <c r="L31" s="63"/>
      <c r="M31" s="63"/>
      <c r="N31" s="63"/>
      <c r="O31" s="74">
        <v>0</v>
      </c>
      <c r="P31" s="85"/>
    </row>
    <row r="32" spans="1:16" ht="36" customHeight="1">
      <c r="A32" s="212"/>
      <c r="B32" s="184"/>
      <c r="C32" s="212"/>
      <c r="D32" s="49" t="s">
        <v>59</v>
      </c>
      <c r="E32" s="76">
        <v>0</v>
      </c>
      <c r="F32" s="76">
        <v>0</v>
      </c>
      <c r="G32" s="76">
        <v>0</v>
      </c>
      <c r="H32" s="63"/>
      <c r="I32" s="63"/>
      <c r="J32" s="63"/>
      <c r="K32" s="63"/>
      <c r="L32" s="63"/>
      <c r="M32" s="63"/>
      <c r="N32" s="63"/>
      <c r="O32" s="74">
        <v>0</v>
      </c>
      <c r="P32" s="85"/>
    </row>
    <row r="33" spans="1:16" ht="36" customHeight="1">
      <c r="A33" s="212"/>
      <c r="B33" s="184"/>
      <c r="C33" s="212"/>
      <c r="D33" s="49" t="s">
        <v>60</v>
      </c>
      <c r="E33" s="76">
        <v>0</v>
      </c>
      <c r="F33" s="76">
        <v>0</v>
      </c>
      <c r="G33" s="74">
        <v>520.5024</v>
      </c>
      <c r="H33" s="63"/>
      <c r="I33" s="63"/>
      <c r="J33" s="63"/>
      <c r="K33" s="63"/>
      <c r="L33" s="63"/>
      <c r="M33" s="63"/>
      <c r="N33" s="63"/>
      <c r="O33" s="74">
        <v>0</v>
      </c>
      <c r="P33" s="85"/>
    </row>
    <row r="34" spans="1:16" ht="21.75" customHeight="1">
      <c r="A34" s="213"/>
      <c r="B34" s="185"/>
      <c r="C34" s="213"/>
      <c r="D34" s="49" t="s">
        <v>61</v>
      </c>
      <c r="E34" s="76">
        <v>0</v>
      </c>
      <c r="F34" s="76">
        <v>0</v>
      </c>
      <c r="G34" s="74">
        <v>0</v>
      </c>
      <c r="H34" s="63"/>
      <c r="I34" s="63"/>
      <c r="J34" s="63"/>
      <c r="K34" s="63"/>
      <c r="L34" s="63"/>
      <c r="M34" s="63"/>
      <c r="N34" s="63"/>
      <c r="O34" s="74">
        <v>0</v>
      </c>
      <c r="P34" s="85"/>
    </row>
    <row r="35" spans="1:16" ht="36" customHeight="1">
      <c r="A35" s="211" t="s">
        <v>66</v>
      </c>
      <c r="B35" s="171" t="s">
        <v>201</v>
      </c>
      <c r="C35" s="211">
        <v>964</v>
      </c>
      <c r="D35" s="48" t="s">
        <v>0</v>
      </c>
      <c r="E35" s="75">
        <v>0</v>
      </c>
      <c r="F35" s="64">
        <v>0</v>
      </c>
      <c r="G35" s="149">
        <v>13</v>
      </c>
      <c r="J35" s="19">
        <f>SUM(J36:J38)</f>
        <v>11097.648089999999</v>
      </c>
      <c r="N35" s="63"/>
      <c r="O35" s="92">
        <v>0</v>
      </c>
      <c r="P35" s="85"/>
    </row>
    <row r="36" spans="1:16" ht="36" customHeight="1">
      <c r="A36" s="212"/>
      <c r="B36" s="172"/>
      <c r="C36" s="212"/>
      <c r="D36" s="49" t="s">
        <v>58</v>
      </c>
      <c r="E36" s="76">
        <v>0</v>
      </c>
      <c r="F36" s="62">
        <v>0</v>
      </c>
      <c r="G36" s="150">
        <v>0</v>
      </c>
      <c r="J36" s="19">
        <f>10875681.66/1000</f>
        <v>10875.68166</v>
      </c>
      <c r="N36" s="63"/>
      <c r="O36" s="74">
        <v>0</v>
      </c>
      <c r="P36" s="85"/>
    </row>
    <row r="37" spans="1:17" ht="36" customHeight="1">
      <c r="A37" s="212"/>
      <c r="B37" s="172"/>
      <c r="C37" s="212"/>
      <c r="D37" s="49" t="s">
        <v>59</v>
      </c>
      <c r="E37" s="76">
        <v>0</v>
      </c>
      <c r="F37" s="62">
        <v>0</v>
      </c>
      <c r="G37" s="150">
        <v>0</v>
      </c>
      <c r="J37" s="19">
        <f>213028.32/1000</f>
        <v>213.02832</v>
      </c>
      <c r="O37" s="74">
        <v>0</v>
      </c>
      <c r="P37" s="85"/>
      <c r="Q37" s="63"/>
    </row>
    <row r="38" spans="1:16" ht="36" customHeight="1">
      <c r="A38" s="212"/>
      <c r="B38" s="172"/>
      <c r="C38" s="212"/>
      <c r="D38" s="49" t="s">
        <v>60</v>
      </c>
      <c r="E38" s="76">
        <v>0</v>
      </c>
      <c r="F38" s="62">
        <v>0</v>
      </c>
      <c r="G38" s="150">
        <v>13</v>
      </c>
      <c r="J38" s="19">
        <f>8938.11/1000</f>
        <v>8.93811</v>
      </c>
      <c r="O38" s="74">
        <v>0</v>
      </c>
      <c r="P38" s="85"/>
    </row>
    <row r="39" spans="1:17" ht="36" customHeight="1">
      <c r="A39" s="213"/>
      <c r="B39" s="173"/>
      <c r="C39" s="213"/>
      <c r="D39" s="49" t="s">
        <v>61</v>
      </c>
      <c r="E39" s="76">
        <v>0</v>
      </c>
      <c r="F39" s="62">
        <v>0</v>
      </c>
      <c r="G39" s="150">
        <v>0</v>
      </c>
      <c r="O39" s="74">
        <v>0</v>
      </c>
      <c r="P39" s="85"/>
      <c r="Q39" s="80"/>
    </row>
    <row r="40" spans="1:17" ht="21.75" customHeight="1">
      <c r="A40" s="211" t="s">
        <v>129</v>
      </c>
      <c r="B40" s="171" t="s">
        <v>202</v>
      </c>
      <c r="C40" s="211">
        <v>964</v>
      </c>
      <c r="D40" s="48" t="s">
        <v>0</v>
      </c>
      <c r="E40" s="75">
        <v>0</v>
      </c>
      <c r="F40" s="64">
        <v>0</v>
      </c>
      <c r="G40" s="92">
        <f>G41+G42+G43</f>
        <v>3195.6</v>
      </c>
      <c r="J40" s="19">
        <f>SUM(J41:J43)</f>
        <v>11097.648089999999</v>
      </c>
      <c r="N40" s="63"/>
      <c r="O40" s="92">
        <f>O41+O42+O43</f>
        <v>0</v>
      </c>
      <c r="P40" s="83"/>
      <c r="Q40" s="146"/>
    </row>
    <row r="41" spans="1:19" ht="49.5" customHeight="1">
      <c r="A41" s="212"/>
      <c r="B41" s="172"/>
      <c r="C41" s="212"/>
      <c r="D41" s="49" t="s">
        <v>58</v>
      </c>
      <c r="E41" s="76">
        <v>0</v>
      </c>
      <c r="F41" s="62">
        <v>0</v>
      </c>
      <c r="G41" s="74">
        <v>2717.9</v>
      </c>
      <c r="J41" s="19">
        <f>10875681.66/1000</f>
        <v>10875.68166</v>
      </c>
      <c r="N41" s="63"/>
      <c r="O41" s="74">
        <v>0</v>
      </c>
      <c r="P41" s="83"/>
      <c r="Q41" s="146"/>
      <c r="S41" s="80"/>
    </row>
    <row r="42" spans="1:17" ht="36" customHeight="1">
      <c r="A42" s="212"/>
      <c r="B42" s="172"/>
      <c r="C42" s="212"/>
      <c r="D42" s="49" t="s">
        <v>59</v>
      </c>
      <c r="E42" s="76">
        <v>0</v>
      </c>
      <c r="F42" s="62">
        <v>0</v>
      </c>
      <c r="G42" s="74">
        <v>475.1</v>
      </c>
      <c r="J42" s="19">
        <f>213028.32/1000</f>
        <v>213.02832</v>
      </c>
      <c r="O42" s="74">
        <v>0</v>
      </c>
      <c r="P42" s="83"/>
      <c r="Q42" s="146"/>
    </row>
    <row r="43" spans="1:17" ht="36" customHeight="1">
      <c r="A43" s="212"/>
      <c r="B43" s="172"/>
      <c r="C43" s="212"/>
      <c r="D43" s="49" t="s">
        <v>60</v>
      </c>
      <c r="E43" s="76">
        <v>0</v>
      </c>
      <c r="F43" s="62">
        <v>0</v>
      </c>
      <c r="G43" s="74">
        <v>2.6</v>
      </c>
      <c r="J43" s="19">
        <f>8938.11/1000</f>
        <v>8.93811</v>
      </c>
      <c r="O43" s="74">
        <v>0</v>
      </c>
      <c r="P43" s="83"/>
      <c r="Q43" s="146"/>
    </row>
    <row r="44" spans="1:16" ht="30" customHeight="1">
      <c r="A44" s="213"/>
      <c r="B44" s="173"/>
      <c r="C44" s="213"/>
      <c r="D44" s="49" t="s">
        <v>61</v>
      </c>
      <c r="E44" s="76">
        <v>0</v>
      </c>
      <c r="F44" s="62">
        <v>0</v>
      </c>
      <c r="G44" s="74">
        <v>0</v>
      </c>
      <c r="O44" s="74">
        <v>0</v>
      </c>
      <c r="P44" s="85"/>
    </row>
    <row r="45" spans="1:16" ht="16.5" customHeight="1">
      <c r="A45" s="211" t="s">
        <v>148</v>
      </c>
      <c r="B45" s="171" t="s">
        <v>192</v>
      </c>
      <c r="C45" s="211">
        <v>964</v>
      </c>
      <c r="D45" s="48" t="s">
        <v>0</v>
      </c>
      <c r="E45" s="75">
        <v>0</v>
      </c>
      <c r="F45" s="64">
        <v>0</v>
      </c>
      <c r="G45" s="151">
        <f>G46+G47+G48+G49</f>
        <v>0</v>
      </c>
      <c r="O45" s="98">
        <f>O46+O47+O48+O49</f>
        <v>0</v>
      </c>
      <c r="P45" s="86"/>
    </row>
    <row r="46" spans="1:16" ht="36" customHeight="1">
      <c r="A46" s="212"/>
      <c r="B46" s="172"/>
      <c r="C46" s="212"/>
      <c r="D46" s="49" t="s">
        <v>58</v>
      </c>
      <c r="E46" s="76">
        <v>0</v>
      </c>
      <c r="F46" s="62">
        <v>0</v>
      </c>
      <c r="G46" s="150">
        <v>0</v>
      </c>
      <c r="O46" s="74">
        <v>0</v>
      </c>
      <c r="P46" s="87"/>
    </row>
    <row r="47" spans="1:16" ht="36" customHeight="1">
      <c r="A47" s="212"/>
      <c r="B47" s="172"/>
      <c r="C47" s="212"/>
      <c r="D47" s="49" t="s">
        <v>59</v>
      </c>
      <c r="E47" s="76">
        <v>0</v>
      </c>
      <c r="F47" s="62">
        <v>0</v>
      </c>
      <c r="G47" s="150">
        <v>0</v>
      </c>
      <c r="O47" s="74">
        <v>0</v>
      </c>
      <c r="P47" s="87"/>
    </row>
    <row r="48" spans="1:16" ht="36" customHeight="1">
      <c r="A48" s="212"/>
      <c r="B48" s="172"/>
      <c r="C48" s="212"/>
      <c r="D48" s="49" t="s">
        <v>60</v>
      </c>
      <c r="E48" s="76">
        <v>0</v>
      </c>
      <c r="F48" s="62">
        <v>0</v>
      </c>
      <c r="G48" s="150">
        <v>0</v>
      </c>
      <c r="O48" s="62">
        <v>0</v>
      </c>
      <c r="P48" s="87"/>
    </row>
    <row r="49" spans="1:16" ht="36" customHeight="1">
      <c r="A49" s="213"/>
      <c r="B49" s="173"/>
      <c r="C49" s="213"/>
      <c r="D49" s="49" t="s">
        <v>61</v>
      </c>
      <c r="E49" s="76">
        <v>0</v>
      </c>
      <c r="F49" s="62">
        <v>0</v>
      </c>
      <c r="G49" s="150">
        <v>0</v>
      </c>
      <c r="H49" s="63"/>
      <c r="I49" s="63"/>
      <c r="J49" s="63"/>
      <c r="K49" s="63"/>
      <c r="L49" s="63"/>
      <c r="M49" s="63"/>
      <c r="N49" s="63"/>
      <c r="O49" s="62">
        <v>0</v>
      </c>
      <c r="P49" s="87"/>
    </row>
    <row r="50" spans="1:16" ht="18.75" customHeight="1">
      <c r="A50" s="211" t="s">
        <v>225</v>
      </c>
      <c r="B50" s="171" t="s">
        <v>222</v>
      </c>
      <c r="C50" s="211">
        <v>967</v>
      </c>
      <c r="D50" s="48" t="s">
        <v>0</v>
      </c>
      <c r="E50" s="75">
        <v>0</v>
      </c>
      <c r="F50" s="64">
        <v>0</v>
      </c>
      <c r="G50" s="151">
        <f>G51+G52+G53+G54</f>
        <v>0</v>
      </c>
      <c r="H50" s="99">
        <f aca="true" t="shared" si="2" ref="H50:O50">H51+H52+H53+H54</f>
        <v>0</v>
      </c>
      <c r="I50" s="99">
        <f t="shared" si="2"/>
        <v>0</v>
      </c>
      <c r="J50" s="99">
        <f t="shared" si="2"/>
        <v>0</v>
      </c>
      <c r="K50" s="99">
        <f t="shared" si="2"/>
        <v>0</v>
      </c>
      <c r="L50" s="99">
        <f t="shared" si="2"/>
        <v>0</v>
      </c>
      <c r="M50" s="99">
        <f t="shared" si="2"/>
        <v>0</v>
      </c>
      <c r="N50" s="99">
        <f t="shared" si="2"/>
        <v>0</v>
      </c>
      <c r="O50" s="99">
        <f t="shared" si="2"/>
        <v>1000</v>
      </c>
      <c r="P50" s="86"/>
    </row>
    <row r="51" spans="1:26" ht="51" customHeight="1">
      <c r="A51" s="212"/>
      <c r="B51" s="172"/>
      <c r="C51" s="212"/>
      <c r="D51" s="49" t="s">
        <v>58</v>
      </c>
      <c r="E51" s="76">
        <v>0</v>
      </c>
      <c r="F51" s="62">
        <v>0</v>
      </c>
      <c r="G51" s="150">
        <v>0</v>
      </c>
      <c r="H51" s="63"/>
      <c r="I51" s="63"/>
      <c r="J51" s="63"/>
      <c r="K51" s="63"/>
      <c r="L51" s="63"/>
      <c r="M51" s="63"/>
      <c r="N51" s="63"/>
      <c r="O51" s="62">
        <v>0</v>
      </c>
      <c r="P51" s="87"/>
      <c r="V51" s="174"/>
      <c r="W51" s="174"/>
      <c r="X51" s="174"/>
      <c r="Y51" s="41"/>
      <c r="Z51" s="41"/>
    </row>
    <row r="52" spans="1:16" ht="47.25" customHeight="1">
      <c r="A52" s="212"/>
      <c r="B52" s="172"/>
      <c r="C52" s="212"/>
      <c r="D52" s="49" t="s">
        <v>59</v>
      </c>
      <c r="E52" s="76">
        <v>0</v>
      </c>
      <c r="F52" s="62">
        <v>0</v>
      </c>
      <c r="G52" s="150">
        <v>0</v>
      </c>
      <c r="H52" s="63"/>
      <c r="I52" s="63"/>
      <c r="J52" s="63"/>
      <c r="K52" s="63"/>
      <c r="L52" s="63"/>
      <c r="M52" s="63"/>
      <c r="N52" s="63"/>
      <c r="O52" s="62">
        <v>0</v>
      </c>
      <c r="P52" s="87"/>
    </row>
    <row r="53" spans="1:25" ht="36" customHeight="1">
      <c r="A53" s="212"/>
      <c r="B53" s="172"/>
      <c r="C53" s="212"/>
      <c r="D53" s="49" t="s">
        <v>60</v>
      </c>
      <c r="E53" s="76">
        <v>0</v>
      </c>
      <c r="F53" s="62">
        <v>0</v>
      </c>
      <c r="G53" s="150">
        <v>0</v>
      </c>
      <c r="H53" s="63"/>
      <c r="I53" s="63"/>
      <c r="J53" s="63"/>
      <c r="K53" s="63"/>
      <c r="L53" s="63"/>
      <c r="M53" s="63"/>
      <c r="N53" s="63"/>
      <c r="O53" s="62">
        <v>1000</v>
      </c>
      <c r="P53" s="87"/>
      <c r="T53" s="82"/>
      <c r="U53" s="82"/>
      <c r="V53" s="95"/>
      <c r="W53" s="95"/>
      <c r="X53" s="95"/>
      <c r="Y53" s="95"/>
    </row>
    <row r="54" spans="1:25" ht="36" customHeight="1">
      <c r="A54" s="213"/>
      <c r="B54" s="173"/>
      <c r="C54" s="213"/>
      <c r="D54" s="49" t="s">
        <v>61</v>
      </c>
      <c r="E54" s="76">
        <v>0</v>
      </c>
      <c r="F54" s="62">
        <v>0</v>
      </c>
      <c r="G54" s="150">
        <v>0</v>
      </c>
      <c r="O54" s="74">
        <v>0</v>
      </c>
      <c r="P54" s="83"/>
      <c r="T54" s="82"/>
      <c r="U54" s="82"/>
      <c r="V54" s="95"/>
      <c r="W54" s="95"/>
      <c r="X54" s="95"/>
      <c r="Y54" s="95"/>
    </row>
    <row r="55" spans="1:25" ht="36" customHeight="1">
      <c r="A55" s="109" t="s">
        <v>156</v>
      </c>
      <c r="B55" s="224" t="s">
        <v>195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6"/>
      <c r="P55" s="83"/>
      <c r="Q55" s="63"/>
      <c r="T55" s="82"/>
      <c r="U55" s="82"/>
      <c r="V55" s="95"/>
      <c r="W55" s="95"/>
      <c r="X55" s="95"/>
      <c r="Y55" s="95"/>
    </row>
    <row r="56" spans="1:25" ht="21" customHeight="1">
      <c r="A56" s="227" t="s">
        <v>197</v>
      </c>
      <c r="B56" s="171" t="s">
        <v>196</v>
      </c>
      <c r="C56" s="211">
        <v>967</v>
      </c>
      <c r="D56" s="48" t="s">
        <v>0</v>
      </c>
      <c r="E56" s="97">
        <f>E57+E58+E59+E60</f>
        <v>0</v>
      </c>
      <c r="F56" s="97">
        <f>F57+F58+F59+F60</f>
        <v>204</v>
      </c>
      <c r="G56" s="152">
        <f aca="true" t="shared" si="3" ref="G56:O56">G57+G58+G59+G60</f>
        <v>526</v>
      </c>
      <c r="H56" s="97">
        <f t="shared" si="3"/>
        <v>0</v>
      </c>
      <c r="I56" s="97">
        <f t="shared" si="3"/>
        <v>0</v>
      </c>
      <c r="J56" s="97">
        <f t="shared" si="3"/>
        <v>0</v>
      </c>
      <c r="K56" s="97">
        <f t="shared" si="3"/>
        <v>0</v>
      </c>
      <c r="L56" s="97">
        <f t="shared" si="3"/>
        <v>0</v>
      </c>
      <c r="M56" s="97">
        <f t="shared" si="3"/>
        <v>0</v>
      </c>
      <c r="N56" s="97">
        <f t="shared" si="3"/>
        <v>0</v>
      </c>
      <c r="O56" s="97">
        <f t="shared" si="3"/>
        <v>0</v>
      </c>
      <c r="P56" s="88"/>
      <c r="T56" s="82"/>
      <c r="U56" s="82"/>
      <c r="V56" s="95"/>
      <c r="W56" s="95"/>
      <c r="X56" s="95"/>
      <c r="Y56" s="95"/>
    </row>
    <row r="57" spans="1:25" ht="48" customHeight="1">
      <c r="A57" s="228"/>
      <c r="B57" s="172"/>
      <c r="C57" s="212"/>
      <c r="D57" s="49" t="s">
        <v>58</v>
      </c>
      <c r="E57" s="76">
        <v>0</v>
      </c>
      <c r="F57" s="62">
        <v>0</v>
      </c>
      <c r="G57" s="150">
        <v>0</v>
      </c>
      <c r="O57" s="74">
        <v>0</v>
      </c>
      <c r="P57" s="83"/>
      <c r="T57" s="82"/>
      <c r="U57" s="82"/>
      <c r="V57" s="95"/>
      <c r="W57" s="95"/>
      <c r="X57" s="95"/>
      <c r="Y57" s="95"/>
    </row>
    <row r="58" spans="1:25" ht="49.5" customHeight="1">
      <c r="A58" s="228"/>
      <c r="B58" s="172"/>
      <c r="C58" s="212"/>
      <c r="D58" s="49" t="s">
        <v>59</v>
      </c>
      <c r="E58" s="76">
        <v>0</v>
      </c>
      <c r="F58" s="62">
        <v>0</v>
      </c>
      <c r="G58" s="150">
        <v>0</v>
      </c>
      <c r="O58" s="74">
        <v>0</v>
      </c>
      <c r="P58" s="83"/>
      <c r="T58" s="82"/>
      <c r="U58" s="82"/>
      <c r="V58" s="82"/>
      <c r="W58" s="82"/>
      <c r="X58" s="82"/>
      <c r="Y58" s="96"/>
    </row>
    <row r="59" spans="1:25" ht="36" customHeight="1">
      <c r="A59" s="228"/>
      <c r="B59" s="172"/>
      <c r="C59" s="212"/>
      <c r="D59" s="49" t="s">
        <v>60</v>
      </c>
      <c r="E59" s="76">
        <v>0</v>
      </c>
      <c r="F59" s="62">
        <v>204</v>
      </c>
      <c r="G59" s="150">
        <v>526</v>
      </c>
      <c r="O59" s="74"/>
      <c r="P59" s="83"/>
      <c r="T59" s="82"/>
      <c r="U59" s="82"/>
      <c r="V59" s="82"/>
      <c r="W59" s="82"/>
      <c r="X59" s="82"/>
      <c r="Y59" s="82"/>
    </row>
    <row r="60" spans="1:25" ht="36" customHeight="1">
      <c r="A60" s="229"/>
      <c r="B60" s="173"/>
      <c r="C60" s="213"/>
      <c r="D60" s="49" t="s">
        <v>61</v>
      </c>
      <c r="E60" s="76">
        <v>0</v>
      </c>
      <c r="F60" s="62">
        <v>0</v>
      </c>
      <c r="G60" s="150">
        <v>0</v>
      </c>
      <c r="O60" s="74">
        <v>0</v>
      </c>
      <c r="P60" s="83"/>
      <c r="T60" s="82"/>
      <c r="U60" s="82"/>
      <c r="V60" s="82"/>
      <c r="W60" s="82"/>
      <c r="X60" s="82"/>
      <c r="Y60" s="82"/>
    </row>
    <row r="61" spans="1:16" ht="15.75">
      <c r="A61" s="52" t="s">
        <v>62</v>
      </c>
      <c r="B61" s="52"/>
      <c r="C61" s="52"/>
      <c r="D61" s="52"/>
      <c r="E61" s="52"/>
      <c r="F61" s="52"/>
      <c r="G61" s="153"/>
      <c r="O61" s="74"/>
      <c r="P61" s="83"/>
    </row>
  </sheetData>
  <sheetProtection/>
  <mergeCells count="40">
    <mergeCell ref="D11:D12"/>
    <mergeCell ref="C20:C24"/>
    <mergeCell ref="C40:C44"/>
    <mergeCell ref="A20:A24"/>
    <mergeCell ref="C14:C17"/>
    <mergeCell ref="A40:A44"/>
    <mergeCell ref="B20:B24"/>
    <mergeCell ref="B11:B12"/>
    <mergeCell ref="B25:B29"/>
    <mergeCell ref="C25:C29"/>
    <mergeCell ref="V51:X51"/>
    <mergeCell ref="B19:O19"/>
    <mergeCell ref="A56:A60"/>
    <mergeCell ref="B56:B60"/>
    <mergeCell ref="C56:C60"/>
    <mergeCell ref="B50:B54"/>
    <mergeCell ref="C50:C54"/>
    <mergeCell ref="A50:A54"/>
    <mergeCell ref="B40:B44"/>
    <mergeCell ref="B55:O55"/>
    <mergeCell ref="A8:H8"/>
    <mergeCell ref="H7:J7"/>
    <mergeCell ref="E2:G5"/>
    <mergeCell ref="C45:C49"/>
    <mergeCell ref="B45:B49"/>
    <mergeCell ref="A7:G7"/>
    <mergeCell ref="A9:G9"/>
    <mergeCell ref="A11:A12"/>
    <mergeCell ref="C11:C12"/>
    <mergeCell ref="E11:O11"/>
    <mergeCell ref="A35:A39"/>
    <mergeCell ref="B35:B39"/>
    <mergeCell ref="C35:C39"/>
    <mergeCell ref="A14:A17"/>
    <mergeCell ref="A25:A29"/>
    <mergeCell ref="A45:A49"/>
    <mergeCell ref="B14:B17"/>
    <mergeCell ref="A30:A34"/>
    <mergeCell ref="B30:B34"/>
    <mergeCell ref="C30:C3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7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34"/>
  <sheetViews>
    <sheetView zoomScalePageLayoutView="0" workbookViewId="0" topLeftCell="A1">
      <selection activeCell="V14" sqref="V14"/>
    </sheetView>
  </sheetViews>
  <sheetFormatPr defaultColWidth="9.00390625" defaultRowHeight="12.75" outlineLevelCol="1"/>
  <cols>
    <col min="1" max="1" width="7.00390625" style="24" customWidth="1"/>
    <col min="2" max="2" width="59.875" style="1" customWidth="1"/>
    <col min="3" max="4" width="18.00390625" style="1" customWidth="1"/>
    <col min="5" max="6" width="16.00390625" style="108" customWidth="1"/>
    <col min="7" max="7" width="22.875" style="1" customWidth="1"/>
    <col min="8" max="8" width="19.125" style="1" customWidth="1"/>
    <col min="9" max="9" width="19.00390625" style="1" customWidth="1"/>
    <col min="10" max="11" width="9.125" style="1" hidden="1" customWidth="1" outlineLevel="1"/>
    <col min="12" max="12" width="16.75390625" style="1" hidden="1" customWidth="1" outlineLevel="1"/>
    <col min="13" max="20" width="9.125" style="1" hidden="1" customWidth="1" outlineLevel="1"/>
    <col min="21" max="21" width="9.125" style="1" customWidth="1" collapsed="1"/>
    <col min="22" max="22" width="9.625" style="1" bestFit="1" customWidth="1"/>
    <col min="23" max="16384" width="9.125" style="1" customWidth="1"/>
  </cols>
  <sheetData>
    <row r="1" spans="7:9" ht="66.75" customHeight="1">
      <c r="G1" s="175" t="s">
        <v>122</v>
      </c>
      <c r="H1" s="175"/>
      <c r="I1" s="175"/>
    </row>
    <row r="2" ht="15.75">
      <c r="G2" s="24"/>
    </row>
    <row r="4" spans="1:9" ht="18.75">
      <c r="A4" s="199" t="s">
        <v>69</v>
      </c>
      <c r="B4" s="199"/>
      <c r="C4" s="199"/>
      <c r="D4" s="199"/>
      <c r="E4" s="199"/>
      <c r="F4" s="199"/>
      <c r="G4" s="199"/>
      <c r="H4" s="199"/>
      <c r="I4" s="199"/>
    </row>
    <row r="5" spans="1:9" ht="15.75">
      <c r="A5" s="205" t="s">
        <v>78</v>
      </c>
      <c r="B5" s="205"/>
      <c r="C5" s="205"/>
      <c r="D5" s="205"/>
      <c r="E5" s="205"/>
      <c r="F5" s="205"/>
      <c r="G5" s="205"/>
      <c r="H5" s="205"/>
      <c r="I5" s="205"/>
    </row>
    <row r="6" spans="1:9" ht="18.75">
      <c r="A6" s="233" t="s">
        <v>5</v>
      </c>
      <c r="B6" s="233"/>
      <c r="C6" s="233"/>
      <c r="D6" s="233"/>
      <c r="E6" s="233"/>
      <c r="F6" s="233"/>
      <c r="G6" s="233"/>
      <c r="H6" s="233"/>
      <c r="I6" s="233"/>
    </row>
    <row r="8" spans="1:13" ht="15.75" customHeight="1">
      <c r="A8" s="234" t="s">
        <v>4</v>
      </c>
      <c r="B8" s="235" t="s">
        <v>54</v>
      </c>
      <c r="C8" s="237" t="s">
        <v>14</v>
      </c>
      <c r="D8" s="235" t="s">
        <v>70</v>
      </c>
      <c r="E8" s="234" t="s">
        <v>71</v>
      </c>
      <c r="F8" s="234"/>
      <c r="G8" s="237" t="s">
        <v>7</v>
      </c>
      <c r="H8" s="238" t="s">
        <v>31</v>
      </c>
      <c r="I8" s="238" t="s">
        <v>72</v>
      </c>
      <c r="J8" s="2"/>
      <c r="K8" s="2"/>
      <c r="L8" s="2"/>
      <c r="M8" s="2"/>
    </row>
    <row r="9" spans="1:13" ht="115.5" customHeight="1">
      <c r="A9" s="234"/>
      <c r="B9" s="236"/>
      <c r="C9" s="237"/>
      <c r="D9" s="240"/>
      <c r="E9" s="9" t="s">
        <v>73</v>
      </c>
      <c r="F9" s="9" t="s">
        <v>74</v>
      </c>
      <c r="G9" s="237"/>
      <c r="H9" s="238"/>
      <c r="I9" s="238"/>
      <c r="J9" s="2"/>
      <c r="K9" s="2"/>
      <c r="L9" s="2"/>
      <c r="M9" s="2"/>
    </row>
    <row r="10" spans="1:13" ht="15.75">
      <c r="A10" s="4">
        <v>1</v>
      </c>
      <c r="B10" s="4">
        <v>2</v>
      </c>
      <c r="C10" s="4">
        <v>3</v>
      </c>
      <c r="D10" s="4"/>
      <c r="E10" s="9">
        <v>4</v>
      </c>
      <c r="F10" s="9">
        <v>5</v>
      </c>
      <c r="G10" s="4">
        <v>6</v>
      </c>
      <c r="H10" s="22">
        <v>7</v>
      </c>
      <c r="I10" s="4">
        <v>8</v>
      </c>
      <c r="J10" s="2"/>
      <c r="K10" s="2"/>
      <c r="L10" s="2"/>
      <c r="M10" s="2"/>
    </row>
    <row r="11" spans="1:13" ht="15.75">
      <c r="A11" s="4" t="s">
        <v>8</v>
      </c>
      <c r="B11" s="241" t="s">
        <v>154</v>
      </c>
      <c r="C11" s="242"/>
      <c r="D11" s="242"/>
      <c r="E11" s="242"/>
      <c r="F11" s="242"/>
      <c r="G11" s="242"/>
      <c r="H11" s="242"/>
      <c r="I11" s="243"/>
      <c r="J11" s="2"/>
      <c r="K11" s="2"/>
      <c r="L11" s="2"/>
      <c r="M11" s="2"/>
    </row>
    <row r="12" spans="1:13" ht="117.75" customHeight="1">
      <c r="A12" s="35" t="s">
        <v>32</v>
      </c>
      <c r="B12" s="100" t="s">
        <v>199</v>
      </c>
      <c r="C12" s="40" t="s">
        <v>49</v>
      </c>
      <c r="D12" s="3"/>
      <c r="E12" s="121">
        <v>44197</v>
      </c>
      <c r="F12" s="121">
        <v>44256</v>
      </c>
      <c r="G12" s="32" t="s">
        <v>150</v>
      </c>
      <c r="H12" s="33">
        <v>964</v>
      </c>
      <c r="I12" s="102">
        <v>29.5</v>
      </c>
      <c r="J12" s="2"/>
      <c r="K12" s="2"/>
      <c r="L12" s="2"/>
      <c r="M12" s="2"/>
    </row>
    <row r="13" spans="1:22" ht="162" customHeight="1">
      <c r="A13" s="35" t="s">
        <v>33</v>
      </c>
      <c r="B13" s="32" t="s">
        <v>205</v>
      </c>
      <c r="C13" s="40" t="s">
        <v>49</v>
      </c>
      <c r="D13" s="8"/>
      <c r="E13" s="122">
        <v>44287</v>
      </c>
      <c r="F13" s="122">
        <v>44531</v>
      </c>
      <c r="G13" s="32" t="s">
        <v>189</v>
      </c>
      <c r="H13" s="33">
        <v>964</v>
      </c>
      <c r="I13" s="94">
        <v>28402.3</v>
      </c>
      <c r="J13" s="2"/>
      <c r="K13" s="37"/>
      <c r="L13" s="2"/>
      <c r="M13" s="2"/>
      <c r="V13" s="143"/>
    </row>
    <row r="14" spans="1:22" ht="162" customHeight="1">
      <c r="A14" s="35" t="s">
        <v>35</v>
      </c>
      <c r="B14" s="32" t="s">
        <v>224</v>
      </c>
      <c r="C14" s="40" t="s">
        <v>49</v>
      </c>
      <c r="D14" s="8"/>
      <c r="E14" s="122">
        <v>44531</v>
      </c>
      <c r="F14" s="122">
        <v>44561</v>
      </c>
      <c r="G14" s="32" t="s">
        <v>189</v>
      </c>
      <c r="H14" s="33">
        <v>964</v>
      </c>
      <c r="I14" s="94">
        <v>520.5024</v>
      </c>
      <c r="J14" s="2"/>
      <c r="K14" s="37"/>
      <c r="L14" s="2"/>
      <c r="M14" s="2"/>
      <c r="V14" s="143"/>
    </row>
    <row r="15" spans="1:13" ht="71.25" customHeight="1">
      <c r="A15" s="9" t="s">
        <v>52</v>
      </c>
      <c r="B15" s="32" t="s">
        <v>201</v>
      </c>
      <c r="C15" s="40"/>
      <c r="D15" s="8"/>
      <c r="E15" s="122">
        <v>44197</v>
      </c>
      <c r="F15" s="122">
        <v>44256</v>
      </c>
      <c r="G15" s="32" t="s">
        <v>151</v>
      </c>
      <c r="H15" s="33">
        <v>964</v>
      </c>
      <c r="I15" s="94">
        <v>13</v>
      </c>
      <c r="J15" s="2"/>
      <c r="K15" s="37"/>
      <c r="L15" s="2"/>
      <c r="M15" s="2"/>
    </row>
    <row r="16" spans="1:13" ht="126">
      <c r="A16" s="158" t="s">
        <v>125</v>
      </c>
      <c r="B16" s="8" t="s">
        <v>203</v>
      </c>
      <c r="C16" s="28" t="s">
        <v>49</v>
      </c>
      <c r="D16" s="8"/>
      <c r="E16" s="122">
        <v>44256</v>
      </c>
      <c r="F16" s="122">
        <v>44531</v>
      </c>
      <c r="G16" s="8" t="s">
        <v>45</v>
      </c>
      <c r="H16" s="21">
        <v>964</v>
      </c>
      <c r="I16" s="65">
        <v>3195.6</v>
      </c>
      <c r="J16" s="2"/>
      <c r="K16" s="23" t="s">
        <v>79</v>
      </c>
      <c r="L16" s="38">
        <v>43600</v>
      </c>
      <c r="M16" s="2"/>
    </row>
    <row r="17" spans="1:13" ht="97.5" customHeight="1">
      <c r="A17" s="35" t="s">
        <v>149</v>
      </c>
      <c r="B17" s="17" t="s">
        <v>192</v>
      </c>
      <c r="C17" s="28" t="s">
        <v>49</v>
      </c>
      <c r="D17" s="8"/>
      <c r="E17" s="121">
        <v>44348</v>
      </c>
      <c r="F17" s="121">
        <v>44531</v>
      </c>
      <c r="G17" s="8" t="s">
        <v>200</v>
      </c>
      <c r="H17" s="21">
        <v>964</v>
      </c>
      <c r="I17" s="65">
        <v>0</v>
      </c>
      <c r="J17" s="2"/>
      <c r="K17" s="23" t="s">
        <v>80</v>
      </c>
      <c r="L17" s="38">
        <v>43697</v>
      </c>
      <c r="M17" s="2"/>
    </row>
    <row r="18" spans="1:22" ht="100.5" customHeight="1">
      <c r="A18" s="35" t="s">
        <v>226</v>
      </c>
      <c r="B18" s="8" t="s">
        <v>221</v>
      </c>
      <c r="C18" s="28" t="s">
        <v>46</v>
      </c>
      <c r="D18" s="8"/>
      <c r="E18" s="155" t="s">
        <v>218</v>
      </c>
      <c r="F18" s="155" t="s">
        <v>218</v>
      </c>
      <c r="G18" s="5" t="s">
        <v>47</v>
      </c>
      <c r="H18" s="21">
        <v>967</v>
      </c>
      <c r="I18" s="65" t="s">
        <v>216</v>
      </c>
      <c r="J18" s="2"/>
      <c r="K18" s="2"/>
      <c r="L18" s="2"/>
      <c r="M18" s="2"/>
      <c r="V18" s="143"/>
    </row>
    <row r="19" spans="1:13" ht="15.75">
      <c r="A19" s="9">
        <v>2</v>
      </c>
      <c r="B19" s="241" t="s">
        <v>195</v>
      </c>
      <c r="C19" s="242"/>
      <c r="D19" s="242"/>
      <c r="E19" s="242"/>
      <c r="F19" s="242"/>
      <c r="G19" s="242"/>
      <c r="H19" s="242"/>
      <c r="I19" s="243"/>
      <c r="J19" s="2"/>
      <c r="K19" s="2"/>
      <c r="L19" s="2"/>
      <c r="M19" s="2"/>
    </row>
    <row r="20" spans="1:13" ht="124.5" customHeight="1">
      <c r="A20" s="107" t="s">
        <v>198</v>
      </c>
      <c r="B20" s="39" t="s">
        <v>196</v>
      </c>
      <c r="C20" s="40" t="s">
        <v>143</v>
      </c>
      <c r="D20" s="8"/>
      <c r="E20" s="121">
        <v>44183</v>
      </c>
      <c r="F20" s="121">
        <v>44548</v>
      </c>
      <c r="G20" s="23" t="s">
        <v>130</v>
      </c>
      <c r="H20" s="21">
        <v>967</v>
      </c>
      <c r="I20" s="77">
        <v>526</v>
      </c>
      <c r="J20" s="2"/>
      <c r="K20" s="2"/>
      <c r="L20" s="2"/>
      <c r="M20" s="2"/>
    </row>
    <row r="21" spans="1:13" ht="38.25" customHeight="1">
      <c r="A21" s="239" t="s">
        <v>75</v>
      </c>
      <c r="B21" s="239"/>
      <c r="C21" s="239"/>
      <c r="D21" s="239"/>
      <c r="E21" s="239"/>
      <c r="F21" s="239"/>
      <c r="G21" s="239"/>
      <c r="H21" s="239"/>
      <c r="I21" s="239"/>
      <c r="J21" s="2"/>
      <c r="K21" s="2"/>
      <c r="L21" s="2"/>
      <c r="M21" s="2"/>
    </row>
    <row r="22" spans="1:13" ht="32.25" customHeight="1">
      <c r="A22" s="194" t="s">
        <v>76</v>
      </c>
      <c r="B22" s="194"/>
      <c r="C22" s="194"/>
      <c r="D22" s="194"/>
      <c r="E22" s="194"/>
      <c r="F22" s="194"/>
      <c r="G22" s="194"/>
      <c r="H22" s="194"/>
      <c r="I22" s="194"/>
      <c r="J22" s="2"/>
      <c r="K22" s="2"/>
      <c r="L22" s="2"/>
      <c r="M22" s="2"/>
    </row>
    <row r="23" spans="1:13" ht="31.5" customHeight="1">
      <c r="A23" s="232" t="s">
        <v>77</v>
      </c>
      <c r="B23" s="232"/>
      <c r="C23" s="232"/>
      <c r="D23" s="232"/>
      <c r="E23" s="232"/>
      <c r="F23" s="232"/>
      <c r="G23" s="232"/>
      <c r="H23" s="232"/>
      <c r="I23" s="232"/>
      <c r="J23" s="2"/>
      <c r="K23" s="2"/>
      <c r="L23" s="2"/>
      <c r="M23" s="2"/>
    </row>
    <row r="24" spans="1:13" ht="15.75">
      <c r="A24" s="101"/>
      <c r="B24" s="2"/>
      <c r="C24" s="2"/>
      <c r="D24" s="2"/>
      <c r="E24" s="123"/>
      <c r="F24" s="123"/>
      <c r="G24" s="2"/>
      <c r="H24" s="2"/>
      <c r="I24" s="2"/>
      <c r="J24" s="2"/>
      <c r="K24" s="2"/>
      <c r="L24" s="2"/>
      <c r="M24" s="2"/>
    </row>
    <row r="25" spans="1:13" ht="15.75">
      <c r="A25" s="101"/>
      <c r="B25" s="2"/>
      <c r="C25" s="2"/>
      <c r="D25" s="2"/>
      <c r="E25" s="123"/>
      <c r="F25" s="123"/>
      <c r="G25" s="2"/>
      <c r="H25" s="2"/>
      <c r="I25" s="2"/>
      <c r="J25" s="2"/>
      <c r="K25" s="2"/>
      <c r="L25" s="2"/>
      <c r="M25" s="2"/>
    </row>
    <row r="26" spans="1:13" ht="15.75">
      <c r="A26" s="101"/>
      <c r="B26" s="2"/>
      <c r="C26" s="2"/>
      <c r="D26" s="2"/>
      <c r="E26" s="123"/>
      <c r="F26" s="123"/>
      <c r="G26" s="2"/>
      <c r="H26" s="2"/>
      <c r="I26" s="2"/>
      <c r="J26" s="2"/>
      <c r="K26" s="2"/>
      <c r="L26" s="2"/>
      <c r="M26" s="2"/>
    </row>
    <row r="27" spans="1:13" ht="15.75">
      <c r="A27" s="101"/>
      <c r="B27" s="2"/>
      <c r="C27" s="2"/>
      <c r="D27" s="2"/>
      <c r="E27" s="123"/>
      <c r="F27" s="123"/>
      <c r="G27" s="2"/>
      <c r="H27" s="2"/>
      <c r="I27" s="2"/>
      <c r="J27" s="2"/>
      <c r="K27" s="2"/>
      <c r="L27" s="2"/>
      <c r="M27" s="2"/>
    </row>
    <row r="28" spans="1:13" ht="15.75">
      <c r="A28" s="101"/>
      <c r="B28" s="2"/>
      <c r="C28" s="2"/>
      <c r="D28" s="2"/>
      <c r="E28" s="123"/>
      <c r="F28" s="123"/>
      <c r="G28" s="2"/>
      <c r="H28" s="2"/>
      <c r="I28" s="2"/>
      <c r="J28" s="2"/>
      <c r="K28" s="2"/>
      <c r="L28" s="2"/>
      <c r="M28" s="2"/>
    </row>
    <row r="29" spans="1:13" ht="15.75">
      <c r="A29" s="101"/>
      <c r="B29" s="2"/>
      <c r="C29" s="2"/>
      <c r="D29" s="2"/>
      <c r="E29" s="123"/>
      <c r="F29" s="123"/>
      <c r="G29" s="2"/>
      <c r="H29" s="2"/>
      <c r="I29" s="2"/>
      <c r="J29" s="2"/>
      <c r="K29" s="2"/>
      <c r="L29" s="2"/>
      <c r="M29" s="2"/>
    </row>
    <row r="30" spans="1:13" ht="15.75">
      <c r="A30" s="101"/>
      <c r="B30" s="2"/>
      <c r="C30" s="2"/>
      <c r="D30" s="2"/>
      <c r="E30" s="123"/>
      <c r="F30" s="123"/>
      <c r="G30" s="2"/>
      <c r="H30" s="2"/>
      <c r="I30" s="2"/>
      <c r="J30" s="2"/>
      <c r="K30" s="2"/>
      <c r="L30" s="2"/>
      <c r="M30" s="2"/>
    </row>
    <row r="31" spans="1:13" ht="15.75">
      <c r="A31" s="101"/>
      <c r="B31" s="2"/>
      <c r="C31" s="2"/>
      <c r="D31" s="2"/>
      <c r="E31" s="123"/>
      <c r="F31" s="123"/>
      <c r="G31" s="2"/>
      <c r="H31" s="2"/>
      <c r="I31" s="2"/>
      <c r="J31" s="2"/>
      <c r="K31" s="2"/>
      <c r="L31" s="2"/>
      <c r="M31" s="2"/>
    </row>
    <row r="32" spans="1:13" ht="15.75">
      <c r="A32" s="101"/>
      <c r="B32" s="2"/>
      <c r="C32" s="2"/>
      <c r="D32" s="2"/>
      <c r="E32" s="123"/>
      <c r="F32" s="123"/>
      <c r="G32" s="2"/>
      <c r="H32" s="2"/>
      <c r="I32" s="2"/>
      <c r="J32" s="2"/>
      <c r="K32" s="2"/>
      <c r="L32" s="2"/>
      <c r="M32" s="2"/>
    </row>
    <row r="33" spans="1:13" ht="15.75">
      <c r="A33" s="101"/>
      <c r="B33" s="2"/>
      <c r="C33" s="2"/>
      <c r="D33" s="2"/>
      <c r="E33" s="123"/>
      <c r="F33" s="123"/>
      <c r="G33" s="2"/>
      <c r="H33" s="2"/>
      <c r="I33" s="2"/>
      <c r="J33" s="2"/>
      <c r="K33" s="2"/>
      <c r="L33" s="2"/>
      <c r="M33" s="2"/>
    </row>
    <row r="34" spans="1:13" ht="15.75">
      <c r="A34" s="101"/>
      <c r="B34" s="2"/>
      <c r="C34" s="2"/>
      <c r="D34" s="2"/>
      <c r="E34" s="123"/>
      <c r="F34" s="123"/>
      <c r="G34" s="2"/>
      <c r="H34" s="2"/>
      <c r="I34" s="2"/>
      <c r="J34" s="2"/>
      <c r="K34" s="2"/>
      <c r="L34" s="2"/>
      <c r="M34" s="2"/>
    </row>
  </sheetData>
  <sheetProtection/>
  <mergeCells count="17">
    <mergeCell ref="A21:I21"/>
    <mergeCell ref="G1:I1"/>
    <mergeCell ref="C8:C9"/>
    <mergeCell ref="D8:D9"/>
    <mergeCell ref="E8:F8"/>
    <mergeCell ref="B11:I11"/>
    <mergeCell ref="B19:I19"/>
    <mergeCell ref="A22:I22"/>
    <mergeCell ref="A23:I23"/>
    <mergeCell ref="A4:I4"/>
    <mergeCell ref="A5:I5"/>
    <mergeCell ref="A6:I6"/>
    <mergeCell ref="A8:A9"/>
    <mergeCell ref="B8:B9"/>
    <mergeCell ref="G8:G9"/>
    <mergeCell ref="H8:H9"/>
    <mergeCell ref="I8:I9"/>
  </mergeCells>
  <printOptions/>
  <pageMargins left="0.11811023622047245" right="0.11811023622047245" top="0.35433070866141736" bottom="0.35433070866141736" header="0.31496062992125984" footer="0.31496062992125984"/>
  <pageSetup fitToHeight="2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5"/>
  <sheetViews>
    <sheetView zoomScalePageLayoutView="0" workbookViewId="0" topLeftCell="A1">
      <selection activeCell="A1" sqref="A1:N16"/>
    </sheetView>
  </sheetViews>
  <sheetFormatPr defaultColWidth="9.00390625" defaultRowHeight="12.75"/>
  <cols>
    <col min="1" max="1" width="17.625" style="0" customWidth="1"/>
    <col min="2" max="2" width="12.75390625" style="0" customWidth="1"/>
    <col min="3" max="3" width="13.75390625" style="0" customWidth="1"/>
    <col min="4" max="4" width="20.375" style="0" customWidth="1"/>
    <col min="5" max="5" width="14.375" style="0" customWidth="1"/>
    <col min="6" max="6" width="15.75390625" style="0" customWidth="1"/>
    <col min="7" max="7" width="11.875" style="0" customWidth="1"/>
    <col min="8" max="8" width="18.25390625" style="0" customWidth="1"/>
    <col min="9" max="9" width="16.25390625" style="0" customWidth="1"/>
    <col min="10" max="10" width="10.625" style="0" customWidth="1"/>
    <col min="11" max="11" width="13.625" style="0" customWidth="1"/>
    <col min="12" max="12" width="12.625" style="0" customWidth="1"/>
    <col min="13" max="13" width="12.875" style="0" customWidth="1"/>
  </cols>
  <sheetData>
    <row r="1" spans="1:14" ht="93.75" customHeight="1">
      <c r="A1" s="1"/>
      <c r="B1" s="1"/>
      <c r="C1" s="1"/>
      <c r="D1" s="1"/>
      <c r="E1" s="34"/>
      <c r="F1" s="1"/>
      <c r="G1" s="1"/>
      <c r="H1" s="1"/>
      <c r="I1" s="1"/>
      <c r="J1" s="1"/>
      <c r="K1" s="1"/>
      <c r="L1" s="248" t="s">
        <v>144</v>
      </c>
      <c r="M1" s="248"/>
      <c r="N1" s="248"/>
    </row>
    <row r="2" spans="1:14" ht="15.75">
      <c r="A2" s="1"/>
      <c r="B2" s="1"/>
      <c r="C2" s="24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/>
      <c r="B3" s="1"/>
      <c r="C3" s="1"/>
      <c r="D3" s="6"/>
      <c r="E3" s="6"/>
      <c r="F3" s="6"/>
      <c r="G3" s="1"/>
      <c r="H3" s="1"/>
      <c r="I3" s="1"/>
      <c r="J3" s="1"/>
      <c r="K3" s="1"/>
      <c r="L3" s="1"/>
      <c r="M3" s="249"/>
      <c r="N3" s="249"/>
    </row>
    <row r="4" spans="1:14" ht="15.75">
      <c r="A4" s="208"/>
      <c r="B4" s="208"/>
      <c r="C4" s="208"/>
      <c r="D4" s="208"/>
      <c r="E4" s="208"/>
      <c r="F4" s="208"/>
      <c r="G4" s="1"/>
      <c r="H4" s="1"/>
      <c r="I4" s="1"/>
      <c r="J4" s="1"/>
      <c r="K4" s="1"/>
      <c r="L4" s="1"/>
      <c r="M4" s="1"/>
      <c r="N4" s="1"/>
    </row>
    <row r="5" spans="1:14" ht="96" customHeight="1">
      <c r="A5" s="250" t="s">
        <v>93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 ht="15.75">
      <c r="A6" s="252" t="s">
        <v>108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18.75" customHeight="1">
      <c r="A7" s="235" t="s">
        <v>94</v>
      </c>
      <c r="B7" s="235" t="s">
        <v>95</v>
      </c>
      <c r="C7" s="253" t="s">
        <v>96</v>
      </c>
      <c r="D7" s="254"/>
      <c r="E7" s="255"/>
      <c r="F7" s="234" t="s">
        <v>97</v>
      </c>
      <c r="G7" s="234" t="s">
        <v>98</v>
      </c>
      <c r="H7" s="234" t="s">
        <v>99</v>
      </c>
      <c r="I7" s="207" t="s">
        <v>100</v>
      </c>
      <c r="J7" s="247" t="s">
        <v>101</v>
      </c>
      <c r="K7" s="247"/>
      <c r="L7" s="247"/>
      <c r="M7" s="247"/>
      <c r="N7" s="247"/>
    </row>
    <row r="8" spans="1:14" ht="45" customHeight="1">
      <c r="A8" s="251"/>
      <c r="B8" s="251"/>
      <c r="C8" s="235" t="s">
        <v>102</v>
      </c>
      <c r="D8" s="235" t="s">
        <v>103</v>
      </c>
      <c r="E8" s="235" t="s">
        <v>104</v>
      </c>
      <c r="F8" s="234"/>
      <c r="G8" s="234"/>
      <c r="H8" s="234"/>
      <c r="I8" s="207"/>
      <c r="J8" s="256" t="s">
        <v>105</v>
      </c>
      <c r="K8" s="234" t="s">
        <v>106</v>
      </c>
      <c r="L8" s="234" t="s">
        <v>1</v>
      </c>
      <c r="M8" s="234" t="s">
        <v>2</v>
      </c>
      <c r="N8" s="234" t="s">
        <v>107</v>
      </c>
    </row>
    <row r="9" spans="1:14" ht="129" customHeight="1">
      <c r="A9" s="240"/>
      <c r="B9" s="240"/>
      <c r="C9" s="240"/>
      <c r="D9" s="240"/>
      <c r="E9" s="240"/>
      <c r="F9" s="234"/>
      <c r="G9" s="234"/>
      <c r="H9" s="234"/>
      <c r="I9" s="207"/>
      <c r="J9" s="256"/>
      <c r="K9" s="234"/>
      <c r="L9" s="234"/>
      <c r="M9" s="234"/>
      <c r="N9" s="234"/>
    </row>
    <row r="10" spans="1:14" ht="15.75">
      <c r="A10" s="53">
        <v>1</v>
      </c>
      <c r="B10" s="53">
        <v>2</v>
      </c>
      <c r="C10" s="58">
        <v>3</v>
      </c>
      <c r="D10" s="58">
        <v>4</v>
      </c>
      <c r="E10" s="58">
        <v>5</v>
      </c>
      <c r="F10" s="54">
        <v>6</v>
      </c>
      <c r="G10" s="46">
        <v>7</v>
      </c>
      <c r="H10" s="46">
        <v>8</v>
      </c>
      <c r="I10" s="46">
        <v>9</v>
      </c>
      <c r="J10" s="57">
        <v>10</v>
      </c>
      <c r="K10" s="57">
        <v>11</v>
      </c>
      <c r="L10" s="57">
        <v>12</v>
      </c>
      <c r="M10" s="57">
        <v>13</v>
      </c>
      <c r="N10" s="57">
        <v>14</v>
      </c>
    </row>
    <row r="11" spans="1:14" ht="15.75">
      <c r="A11" s="5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.75">
      <c r="A12" s="5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4" spans="1:14" ht="15.75">
      <c r="A14" s="244" t="s">
        <v>113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6"/>
    </row>
    <row r="15" spans="1:14" ht="15.75">
      <c r="A15" s="57" t="s">
        <v>107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</sheetData>
  <sheetProtection/>
  <mergeCells count="22">
    <mergeCell ref="K8:K9"/>
    <mergeCell ref="L8:L9"/>
    <mergeCell ref="L1:N1"/>
    <mergeCell ref="M3:N3"/>
    <mergeCell ref="A4:F4"/>
    <mergeCell ref="A5:N5"/>
    <mergeCell ref="A7:A9"/>
    <mergeCell ref="B7:B9"/>
    <mergeCell ref="F7:F9"/>
    <mergeCell ref="G7:G9"/>
    <mergeCell ref="A6:N6"/>
    <mergeCell ref="M8:M9"/>
    <mergeCell ref="A14:N14"/>
    <mergeCell ref="H7:H9"/>
    <mergeCell ref="I7:I9"/>
    <mergeCell ref="J7:N7"/>
    <mergeCell ref="C8:C9"/>
    <mergeCell ref="E8:E9"/>
    <mergeCell ref="C7:E7"/>
    <mergeCell ref="N8:N9"/>
    <mergeCell ref="J8:J9"/>
    <mergeCell ref="D8:D9"/>
  </mergeCells>
  <printOptions/>
  <pageMargins left="0.11811023622047245" right="0.31496062992125984" top="0.15748031496062992" bottom="0.15748031496062992" header="0.31496062992125984" footer="0.31496062992125984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O15"/>
  <sheetViews>
    <sheetView zoomScalePageLayoutView="0" workbookViewId="0" topLeftCell="A1">
      <selection activeCell="L4" sqref="L4:N4"/>
    </sheetView>
  </sheetViews>
  <sheetFormatPr defaultColWidth="9.00390625" defaultRowHeight="12.75"/>
  <cols>
    <col min="1" max="1" width="18.625" style="0" customWidth="1"/>
    <col min="2" max="3" width="16.875" style="0" customWidth="1"/>
    <col min="4" max="4" width="22.625" style="0" customWidth="1"/>
    <col min="5" max="5" width="18.125" style="0" customWidth="1"/>
    <col min="6" max="6" width="16.75390625" style="0" customWidth="1"/>
    <col min="7" max="7" width="11.75390625" style="0" customWidth="1"/>
    <col min="8" max="8" width="17.125" style="0" customWidth="1"/>
    <col min="9" max="9" width="22.25390625" style="0" customWidth="1"/>
    <col min="14" max="14" width="8.25390625" style="0" customWidth="1"/>
  </cols>
  <sheetData>
    <row r="4" spans="1:15" ht="119.25" customHeight="1">
      <c r="A4" s="1"/>
      <c r="B4" s="1"/>
      <c r="C4" s="1"/>
      <c r="D4" s="1"/>
      <c r="E4" s="34"/>
      <c r="F4" s="1"/>
      <c r="G4" s="1"/>
      <c r="H4" s="1"/>
      <c r="I4" s="1"/>
      <c r="J4" s="1"/>
      <c r="K4" s="1"/>
      <c r="L4" s="248" t="s">
        <v>123</v>
      </c>
      <c r="M4" s="248"/>
      <c r="N4" s="248"/>
      <c r="O4" s="59"/>
    </row>
    <row r="5" spans="1:14" ht="15.75">
      <c r="A5" s="1"/>
      <c r="B5" s="1"/>
      <c r="C5" s="2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1"/>
      <c r="B6" s="1"/>
      <c r="C6" s="1"/>
      <c r="D6" s="6"/>
      <c r="E6" s="6"/>
      <c r="F6" s="6"/>
      <c r="G6" s="1"/>
      <c r="H6" s="1"/>
      <c r="I6" s="1"/>
      <c r="J6" s="1"/>
      <c r="K6" s="1"/>
      <c r="L6" s="1"/>
      <c r="M6" s="249"/>
      <c r="N6" s="249"/>
    </row>
    <row r="7" spans="1:14" ht="15.75">
      <c r="A7" s="208"/>
      <c r="B7" s="208"/>
      <c r="C7" s="208"/>
      <c r="D7" s="208"/>
      <c r="E7" s="208"/>
      <c r="F7" s="208"/>
      <c r="G7" s="1"/>
      <c r="H7" s="1"/>
      <c r="I7" s="1"/>
      <c r="J7" s="1"/>
      <c r="K7" s="1"/>
      <c r="L7" s="1"/>
      <c r="M7" s="1"/>
      <c r="N7" s="1"/>
    </row>
    <row r="8" spans="1:14" ht="96" customHeight="1">
      <c r="A8" s="250" t="s">
        <v>109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</row>
    <row r="9" spans="1:14" ht="21" customHeight="1">
      <c r="A9" s="252" t="s">
        <v>108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</row>
    <row r="10" spans="1:14" ht="36" customHeight="1">
      <c r="A10" s="235" t="s">
        <v>110</v>
      </c>
      <c r="B10" s="235" t="s">
        <v>95</v>
      </c>
      <c r="C10" s="253" t="s">
        <v>96</v>
      </c>
      <c r="D10" s="254"/>
      <c r="E10" s="255"/>
      <c r="F10" s="234" t="s">
        <v>97</v>
      </c>
      <c r="G10" s="234" t="s">
        <v>98</v>
      </c>
      <c r="H10" s="234" t="s">
        <v>99</v>
      </c>
      <c r="I10" s="234" t="s">
        <v>111</v>
      </c>
      <c r="J10" s="247" t="s">
        <v>101</v>
      </c>
      <c r="K10" s="247"/>
      <c r="L10" s="247"/>
      <c r="M10" s="247"/>
      <c r="N10" s="247"/>
    </row>
    <row r="11" spans="1:14" ht="12.75">
      <c r="A11" s="251"/>
      <c r="B11" s="251"/>
      <c r="C11" s="235" t="s">
        <v>102</v>
      </c>
      <c r="D11" s="235" t="s">
        <v>103</v>
      </c>
      <c r="E11" s="235" t="s">
        <v>104</v>
      </c>
      <c r="F11" s="234"/>
      <c r="G11" s="234"/>
      <c r="H11" s="234"/>
      <c r="I11" s="234"/>
      <c r="J11" s="256" t="s">
        <v>105</v>
      </c>
      <c r="K11" s="234" t="s">
        <v>106</v>
      </c>
      <c r="L11" s="234" t="s">
        <v>1</v>
      </c>
      <c r="M11" s="234" t="s">
        <v>2</v>
      </c>
      <c r="N11" s="234" t="s">
        <v>107</v>
      </c>
    </row>
    <row r="12" spans="1:14" ht="141.75" customHeight="1">
      <c r="A12" s="240"/>
      <c r="B12" s="240"/>
      <c r="C12" s="240"/>
      <c r="D12" s="240"/>
      <c r="E12" s="240"/>
      <c r="F12" s="234"/>
      <c r="G12" s="234"/>
      <c r="H12" s="234"/>
      <c r="I12" s="234"/>
      <c r="J12" s="256"/>
      <c r="K12" s="234"/>
      <c r="L12" s="234"/>
      <c r="M12" s="234"/>
      <c r="N12" s="234"/>
    </row>
    <row r="13" spans="1:14" ht="15.75">
      <c r="A13" s="53">
        <v>1</v>
      </c>
      <c r="B13" s="53">
        <v>2</v>
      </c>
      <c r="C13" s="58">
        <v>3</v>
      </c>
      <c r="D13" s="58">
        <v>4</v>
      </c>
      <c r="E13" s="58">
        <v>5</v>
      </c>
      <c r="F13" s="54">
        <v>6</v>
      </c>
      <c r="G13" s="46">
        <v>7</v>
      </c>
      <c r="H13" s="46">
        <v>8</v>
      </c>
      <c r="I13" s="46">
        <v>9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</row>
    <row r="14" spans="1:14" ht="15.75">
      <c r="A14" s="5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>
      <c r="A15" s="244" t="s">
        <v>112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6"/>
    </row>
  </sheetData>
  <sheetProtection/>
  <mergeCells count="22">
    <mergeCell ref="K11:K12"/>
    <mergeCell ref="L11:L12"/>
    <mergeCell ref="L4:N4"/>
    <mergeCell ref="M6:N6"/>
    <mergeCell ref="A7:F7"/>
    <mergeCell ref="A8:N8"/>
    <mergeCell ref="A10:A12"/>
    <mergeCell ref="B10:B12"/>
    <mergeCell ref="F10:F12"/>
    <mergeCell ref="G10:G12"/>
    <mergeCell ref="A9:N9"/>
    <mergeCell ref="M11:M12"/>
    <mergeCell ref="A15:N15"/>
    <mergeCell ref="H10:H12"/>
    <mergeCell ref="I10:I12"/>
    <mergeCell ref="J10:N10"/>
    <mergeCell ref="C11:C12"/>
    <mergeCell ref="E11:E12"/>
    <mergeCell ref="C10:E10"/>
    <mergeCell ref="N11:N12"/>
    <mergeCell ref="J11:J12"/>
    <mergeCell ref="D11:D1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2021-11-12T06:39:02Z</cp:lastPrinted>
  <dcterms:created xsi:type="dcterms:W3CDTF">2011-03-10T11:24:53Z</dcterms:created>
  <dcterms:modified xsi:type="dcterms:W3CDTF">2021-11-15T00:05:40Z</dcterms:modified>
  <cp:category/>
  <cp:version/>
  <cp:contentType/>
  <cp:contentStatus/>
</cp:coreProperties>
</file>